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окальная смета" sheetId="1" r:id="rId1"/>
  </sheets>
  <definedNames>
    <definedName name="_xlnm._FilterDatabase">#REF!</definedName>
    <definedName name="_xlnm.Print_Area">#REF!</definedName>
    <definedName name="Constr" localSheetId="0">'Локальная смета'!#REF!</definedName>
    <definedName name="Excel_BuiltIn__FilterDatabase">#REF!</definedName>
    <definedName name="Excel_BuiltIn_Print_Area">#REF!</definedName>
    <definedName name="FOT" localSheetId="0">'Локальная смета'!#REF!</definedName>
    <definedName name="Ind" localSheetId="0">'Локальная смета'!$D$8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  <definedName name="Times">"#REF!"</definedName>
    <definedName name="Times_1">"#REF!"</definedName>
    <definedName name="_xlnm.Print_Titles" localSheetId="0">'Локальная смета'!$21:$21</definedName>
    <definedName name="_xlnm.Print_Area" localSheetId="0">'Локальная смета'!$A$5:$J$115</definedName>
    <definedName name="ТЗ">"#REF!"</definedName>
  </definedNames>
  <calcPr fullCalcOnLoad="1"/>
</workbook>
</file>

<file path=xl/sharedStrings.xml><?xml version="1.0" encoding="utf-8"?>
<sst xmlns="http://schemas.openxmlformats.org/spreadsheetml/2006/main" count="255" uniqueCount="177">
  <si>
    <t>Ед. изм.</t>
  </si>
  <si>
    <t>Кол.</t>
  </si>
  <si>
    <t>Стоимость единицы, руб</t>
  </si>
  <si>
    <t>№</t>
  </si>
  <si>
    <t>Наименование работ</t>
  </si>
  <si>
    <t>Всего, руб</t>
  </si>
  <si>
    <t>Трудозатраты на ед.изм., чел/час</t>
  </si>
  <si>
    <t>Трудозатраты всего, чел/час</t>
  </si>
  <si>
    <t>Обоснование тр. по ФЕР</t>
  </si>
  <si>
    <t>м2</t>
  </si>
  <si>
    <t xml:space="preserve">   ФОТ </t>
  </si>
  <si>
    <t xml:space="preserve">    В том числе:</t>
  </si>
  <si>
    <t xml:space="preserve">   Материалы, в том числе:</t>
  </si>
  <si>
    <t>Обоснование, СБР от 22.11.2016г</t>
  </si>
  <si>
    <t>м.п.</t>
  </si>
  <si>
    <t>Праймер</t>
  </si>
  <si>
    <t>газ пропан</t>
  </si>
  <si>
    <t>шт</t>
  </si>
  <si>
    <t>Устройство временного подключения электроснабжения (переноска)</t>
  </si>
  <si>
    <t>Перчатки рабочие</t>
  </si>
  <si>
    <t>Верхонки рабочие</t>
  </si>
  <si>
    <t xml:space="preserve">Раздел 1. </t>
  </si>
  <si>
    <t>Рейка прижимная</t>
  </si>
  <si>
    <t>Унифлекс ТКП</t>
  </si>
  <si>
    <t>(локальная смета)</t>
  </si>
  <si>
    <t>(наименование работ и затрат, наименование объекта)</t>
  </si>
  <si>
    <t>___________________________</t>
  </si>
  <si>
    <t>руб.</t>
  </si>
  <si>
    <t xml:space="preserve">    Итого по смете</t>
  </si>
  <si>
    <t xml:space="preserve">  ВСЕГО  по смете</t>
  </si>
  <si>
    <t xml:space="preserve"> 15-11</t>
  </si>
  <si>
    <t>ФЕРм 08-02-412-03</t>
  </si>
  <si>
    <t>Сметная стоимость строительных работ _______________________________________________________________________________________________</t>
  </si>
  <si>
    <t>Сметная стоимость материалов_______________________________________________________________________________________________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</si>
  <si>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</si>
  <si>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</si>
  <si>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</t>
  </si>
  <si>
    <t>чел.час</t>
  </si>
  <si>
    <t>Стоимость 1 чел/час _______________________________________________________________________________________________</t>
  </si>
  <si>
    <t>ЛОКАЛЬНЫЙ СМЕТНЫЙ РАСЧЕТ</t>
  </si>
  <si>
    <t>Щетка техническая деревянная 50см</t>
  </si>
  <si>
    <t>Саморез 4,2*41 с пресшайбой</t>
  </si>
  <si>
    <t>нож канцелярский 25мм</t>
  </si>
  <si>
    <t>лезвия 25мм</t>
  </si>
  <si>
    <t>Бита РН-2 магнитная</t>
  </si>
  <si>
    <t>Бита КРС-8 (торцевая головка магнитная)</t>
  </si>
  <si>
    <t>Бур ф6  210</t>
  </si>
  <si>
    <t>Биполь ТПП</t>
  </si>
  <si>
    <t>Растворитель 646</t>
  </si>
  <si>
    <t xml:space="preserve"> 5-13</t>
  </si>
  <si>
    <t>Устройство мягкой кровли в 2 слоя</t>
  </si>
  <si>
    <t>ФЕРр 58-7-2</t>
  </si>
  <si>
    <t>валик раскаточный для лаков и красок 250*50 Бугель 8 мм</t>
  </si>
  <si>
    <t>Кисть 100 мм</t>
  </si>
  <si>
    <t>Пистолет для герметика ППУ 600мм</t>
  </si>
  <si>
    <t>Герметик Технониколь ППУ-600мл</t>
  </si>
  <si>
    <t>Биг беги</t>
  </si>
  <si>
    <t xml:space="preserve"> 1-47</t>
  </si>
  <si>
    <t>ФЕР 46-04-008-01
{К=2.00}</t>
  </si>
  <si>
    <t>мп</t>
  </si>
  <si>
    <t>Устройство растворного валика</t>
  </si>
  <si>
    <t>Раствор цп М150</t>
  </si>
  <si>
    <t>Шпатель 350 мм</t>
  </si>
  <si>
    <t>Лист оцинкованный 0.45</t>
  </si>
  <si>
    <t>Демонтаж растворного валика</t>
  </si>
  <si>
    <t>Устройство ПЭ пленки</t>
  </si>
  <si>
    <t>л</t>
  </si>
  <si>
    <t>кг</t>
  </si>
  <si>
    <t>м3</t>
  </si>
  <si>
    <t>Диск сухорез 230 мм</t>
  </si>
  <si>
    <t>Клепка вытяжная 4*10</t>
  </si>
  <si>
    <t>Пленка ПЭ 200 мкр</t>
  </si>
  <si>
    <t>Фреза кровельная 6 лопастей 310x60x7x5x25,4 мм кровля 270 СПЛИТСТОУН (SPLITSTONE) Premium</t>
  </si>
  <si>
    <t>туба</t>
  </si>
  <si>
    <t>Телега усиленная двухколесная строительная</t>
  </si>
  <si>
    <t>Рулетка 5 м</t>
  </si>
  <si>
    <t>ФЕРр 58-3-1</t>
  </si>
  <si>
    <t xml:space="preserve"> 1-23</t>
  </si>
  <si>
    <t>ФЕР15-03-001-01 к=0,8</t>
  </si>
  <si>
    <t xml:space="preserve"> 10-5</t>
  </si>
  <si>
    <t xml:space="preserve">Нарезка в размер и укладка в основание стяжки сетки металлической </t>
  </si>
  <si>
    <t>ТЕР26-01-048-04</t>
  </si>
  <si>
    <t xml:space="preserve"> 2-15</t>
  </si>
  <si>
    <t>ФЕР 11-01-050-01</t>
  </si>
  <si>
    <t xml:space="preserve">Демонтаж кровельного ковра </t>
  </si>
  <si>
    <t xml:space="preserve"> 10-3</t>
  </si>
  <si>
    <t xml:space="preserve">Устройство цементно-песчаной стяжки толщ. до 50мм </t>
  </si>
  <si>
    <t>ФЕР 11-01-011-01
{К=2.50}</t>
  </si>
  <si>
    <t xml:space="preserve"> 10-4</t>
  </si>
  <si>
    <t>ФЕР 11-01-011-02
{К=2.00}</t>
  </si>
  <si>
    <t>Устройство стяжки Добавляется, или исключается  на каждые последующие 10 мм (свыше 50 мм) (100мм)</t>
  </si>
  <si>
    <t xml:space="preserve"> 11-6</t>
  </si>
  <si>
    <t xml:space="preserve">ФЕР 15-02-031-01         </t>
  </si>
  <si>
    <t xml:space="preserve"> 2-8</t>
  </si>
  <si>
    <t>подъем</t>
  </si>
  <si>
    <t>Подъем\Спуск материала с помощью автокрана</t>
  </si>
  <si>
    <t>Демонтаж ц\п стяжки</t>
  </si>
  <si>
    <t>Согласование</t>
  </si>
  <si>
    <t>Монтаж прижимной планки</t>
  </si>
  <si>
    <t>Герметизация швов</t>
  </si>
  <si>
    <t>Саморез 4.2*16 со сврелом</t>
  </si>
  <si>
    <t>пачка</t>
  </si>
  <si>
    <t>Колесо для строительной телеги</t>
  </si>
  <si>
    <t>Лента-герметик технониколь</t>
  </si>
  <si>
    <t>Лопата совковая с черенком</t>
  </si>
  <si>
    <t>Топор на ручке</t>
  </si>
  <si>
    <t>Проф.труба 40*40*3</t>
  </si>
  <si>
    <t>Песок речной</t>
  </si>
  <si>
    <t>Саморез КРС 5,5*40 скорпион</t>
  </si>
  <si>
    <t>Заказчик:</t>
  </si>
  <si>
    <t>Технический  директор</t>
  </si>
  <si>
    <t>ФЕРр 57-2-4</t>
  </si>
  <si>
    <t xml:space="preserve">  1-1</t>
  </si>
  <si>
    <t>Дюбель 6*30 SORMAT</t>
  </si>
  <si>
    <t>Стеклопластикова композитная сетка 100*100*3</t>
  </si>
  <si>
    <t>Силиконовый герметик</t>
  </si>
  <si>
    <t xml:space="preserve"> 1-16</t>
  </si>
  <si>
    <t>ФЕР 46-04-001-04</t>
  </si>
  <si>
    <t>Разборка  кирпичной кладки</t>
  </si>
  <si>
    <t xml:space="preserve"> 4-3</t>
  </si>
  <si>
    <t xml:space="preserve">Кирпичная кладка стен </t>
  </si>
  <si>
    <t>ФЕР 08-02-001-03</t>
  </si>
  <si>
    <t xml:space="preserve"> 14-14</t>
  </si>
  <si>
    <t>ФЕР 07-05-039-06</t>
  </si>
  <si>
    <t xml:space="preserve"> 2-5</t>
  </si>
  <si>
    <t>тн</t>
  </si>
  <si>
    <t>ФЕРр 69-9-1 прим.</t>
  </si>
  <si>
    <t>Погрузка и вывоз мусора</t>
  </si>
  <si>
    <t>Кирпич керамический одинарный</t>
  </si>
  <si>
    <t>_____________________ Баяндин А.Е.</t>
  </si>
  <si>
    <t>Реконструкция галереи по 63 оси, между ОПК и цехом комплектации</t>
  </si>
  <si>
    <t xml:space="preserve"> 2-10</t>
  </si>
  <si>
    <t>Приготовление раствора вручную</t>
  </si>
  <si>
    <t>ФЕРр 69-12-1</t>
  </si>
  <si>
    <t xml:space="preserve"> 1-6</t>
  </si>
  <si>
    <t>ФЕР 46-04-003-08</t>
  </si>
  <si>
    <t>Разборка ж/б плиты перекрытия отбойными молотками</t>
  </si>
  <si>
    <t xml:space="preserve"> 3-6</t>
  </si>
  <si>
    <t>ФЕР 06-01-041-05</t>
  </si>
  <si>
    <t xml:space="preserve">Устройство монолитных ж/б плит перекрытий </t>
  </si>
  <si>
    <t xml:space="preserve"> 6-3</t>
  </si>
  <si>
    <t>ФЕР 09-03-029-01</t>
  </si>
  <si>
    <t xml:space="preserve">Изготовление и монтаж металлоконструкций </t>
  </si>
  <si>
    <t xml:space="preserve"> 9-1</t>
  </si>
  <si>
    <t>Пробивка отверстий в плитах перекрытия до 0,25м2</t>
  </si>
  <si>
    <t>шт.</t>
  </si>
  <si>
    <t>ФЕР 46-03-010-03
{К=2.00}</t>
  </si>
  <si>
    <t>Мастерок строительный</t>
  </si>
  <si>
    <t>Рукав РВД 16-16,5</t>
  </si>
  <si>
    <t>Бетонолом Б-3</t>
  </si>
  <si>
    <t xml:space="preserve">Кувалда </t>
  </si>
  <si>
    <t>Диск отрезной 125</t>
  </si>
  <si>
    <t>Диск отрезной 230</t>
  </si>
  <si>
    <t>Ведро строительное 20л</t>
  </si>
  <si>
    <t>Раствор известковый</t>
  </si>
  <si>
    <t>Цемент М-400 25кг</t>
  </si>
  <si>
    <t>Венчик для строительного миксера</t>
  </si>
  <si>
    <t>Пика к отбойному молотку</t>
  </si>
  <si>
    <t xml:space="preserve">Электроды 4  ОК-46 </t>
  </si>
  <si>
    <t>упак</t>
  </si>
  <si>
    <t>Клемма массы</t>
  </si>
  <si>
    <t>Держак для сварки</t>
  </si>
  <si>
    <t>Очки защитные</t>
  </si>
  <si>
    <t>Краги сварщика</t>
  </si>
  <si>
    <t>пар</t>
  </si>
  <si>
    <t>Бетон м-300</t>
  </si>
  <si>
    <t>Арматура 12</t>
  </si>
  <si>
    <t>тонн</t>
  </si>
  <si>
    <t>Лист г/к 1500*6000*10мм</t>
  </si>
  <si>
    <t>Лист г/к 1500*6000*4мм</t>
  </si>
  <si>
    <t>Проф.труба 160*160*4</t>
  </si>
  <si>
    <t>Швеллер 16</t>
  </si>
  <si>
    <t>Уголок 75*75*5</t>
  </si>
  <si>
    <t>Уголок 90*90*6</t>
  </si>
  <si>
    <t>Двутавр 16</t>
  </si>
  <si>
    <t>Основание: ДВ от Торощина И.С., по поручению 2861448, исполнитель _______________</t>
  </si>
  <si>
    <t xml:space="preserve"> «____»_______________2024г.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</si>
</sst>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_р_."/>
    <numFmt numFmtId="185" formatCode="_-* #,##0.00&quot;р.&quot;_-;\-* #,##0.00&quot;р.&quot;_-;_-* \-??&quot;р.&quot;_-;_-@_-"/>
    <numFmt numFmtId="186" formatCode="_-* #,##0.00_р_._-;\-* #,##0.00_р_._-;_-* \-??_р_._-;_-@_-"/>
    <numFmt numFmtId="187" formatCode="#,##0.0"/>
    <numFmt numFmtId="188" formatCode="#,##0.00_ ;\-#,##0.00\ "/>
    <numFmt numFmtId="189" formatCode="#,##0.0_ ;\-#,##0.0\ "/>
    <numFmt numFmtId="190" formatCode="#,##0.000_ ;\-#,##0.000\ "/>
    <numFmt numFmtId="191" formatCode="#,##0.0000_ ;\-#,##0.0000\ 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_-* #,##0.0000_р_._-;\-* #,##0.0000_р_._-;_-* \-??_р_._-;_-@_-"/>
    <numFmt numFmtId="196" formatCode="_-* #,##0.00000_р_._-;\-* #,##0.00000_р_._-;_-* \-??_р_._-;_-@_-"/>
    <numFmt numFmtId="197" formatCode="[$-FC19]d\ mmmm\ yyyy\ &quot;г.&quot;"/>
    <numFmt numFmtId="198" formatCode="#,##0_ ;\-#,##0\ "/>
    <numFmt numFmtId="199" formatCode="#,##0.000"/>
  </numFmts>
  <fonts count="58">
    <font>
      <sz val="10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2"/>
    </font>
    <font>
      <sz val="10"/>
      <name val="Mangal"/>
      <family val="2"/>
    </font>
    <font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1" fillId="2" borderId="0" applyNumberFormat="0" applyBorder="0" applyAlignment="0" applyProtection="0"/>
    <xf numFmtId="0" fontId="12" fillId="3" borderId="0" applyNumberFormat="0" applyBorder="0" applyAlignment="0" applyProtection="0"/>
    <xf numFmtId="0" fontId="41" fillId="3" borderId="0" applyNumberFormat="0" applyBorder="0" applyAlignment="0" applyProtection="0"/>
    <xf numFmtId="0" fontId="12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5" borderId="0" applyNumberFormat="0" applyBorder="0" applyAlignment="0" applyProtection="0"/>
    <xf numFmtId="0" fontId="41" fillId="5" borderId="0" applyNumberFormat="0" applyBorder="0" applyAlignment="0" applyProtection="0"/>
    <xf numFmtId="0" fontId="12" fillId="6" borderId="0" applyNumberFormat="0" applyBorder="0" applyAlignment="0" applyProtection="0"/>
    <xf numFmtId="0" fontId="41" fillId="7" borderId="0" applyNumberFormat="0" applyBorder="0" applyAlignment="0" applyProtection="0"/>
    <xf numFmtId="0" fontId="12" fillId="8" borderId="0" applyNumberFormat="0" applyBorder="0" applyAlignment="0" applyProtection="0"/>
    <xf numFmtId="0" fontId="41" fillId="9" borderId="0" applyNumberFormat="0" applyBorder="0" applyAlignment="0" applyProtection="0"/>
    <xf numFmtId="0" fontId="12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0" applyNumberFormat="0" applyBorder="0" applyAlignment="0" applyProtection="0"/>
    <xf numFmtId="0" fontId="41" fillId="13" borderId="0" applyNumberFormat="0" applyBorder="0" applyAlignment="0" applyProtection="0"/>
    <xf numFmtId="0" fontId="12" fillId="14" borderId="0" applyNumberFormat="0" applyBorder="0" applyAlignment="0" applyProtection="0"/>
    <xf numFmtId="0" fontId="41" fillId="14" borderId="0" applyNumberFormat="0" applyBorder="0" applyAlignment="0" applyProtection="0"/>
    <xf numFmtId="0" fontId="12" fillId="5" borderId="0" applyNumberFormat="0" applyBorder="0" applyAlignment="0" applyProtection="0"/>
    <xf numFmtId="0" fontId="41" fillId="15" borderId="0" applyNumberFormat="0" applyBorder="0" applyAlignment="0" applyProtection="0"/>
    <xf numFmtId="0" fontId="12" fillId="10" borderId="0" applyNumberFormat="0" applyBorder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16" fillId="19" borderId="0" applyNumberFormat="0" applyBorder="0" applyAlignment="0" applyProtection="0"/>
    <xf numFmtId="0" fontId="42" fillId="20" borderId="0" applyNumberFormat="0" applyBorder="0" applyAlignment="0" applyProtection="0"/>
    <xf numFmtId="0" fontId="16" fillId="12" borderId="0" applyNumberFormat="0" applyBorder="0" applyAlignment="0" applyProtection="0"/>
    <xf numFmtId="0" fontId="42" fillId="21" borderId="0" applyNumberFormat="0" applyBorder="0" applyAlignment="0" applyProtection="0"/>
    <xf numFmtId="0" fontId="16" fillId="14" borderId="0" applyNumberFormat="0" applyBorder="0" applyAlignment="0" applyProtection="0"/>
    <xf numFmtId="0" fontId="42" fillId="14" borderId="0" applyNumberFormat="0" applyBorder="0" applyAlignment="0" applyProtection="0"/>
    <xf numFmtId="0" fontId="16" fillId="22" borderId="0" applyNumberFormat="0" applyBorder="0" applyAlignment="0" applyProtection="0"/>
    <xf numFmtId="0" fontId="42" fillId="22" borderId="0" applyNumberFormat="0" applyBorder="0" applyAlignment="0" applyProtection="0"/>
    <xf numFmtId="0" fontId="16" fillId="23" borderId="0" applyNumberFormat="0" applyBorder="0" applyAlignment="0" applyProtection="0"/>
    <xf numFmtId="0" fontId="42" fillId="24" borderId="0" applyNumberFormat="0" applyBorder="0" applyAlignment="0" applyProtection="0"/>
    <xf numFmtId="0" fontId="16" fillId="25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0">
      <alignment/>
      <protection/>
    </xf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1" applyNumberFormat="0" applyAlignment="0" applyProtection="0"/>
    <xf numFmtId="0" fontId="44" fillId="33" borderId="2" applyNumberFormat="0" applyAlignment="0" applyProtection="0"/>
    <xf numFmtId="0" fontId="45" fillId="3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19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4" borderId="7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0" fontId="57" fillId="38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top" wrapText="1"/>
    </xf>
    <xf numFmtId="0" fontId="4" fillId="0" borderId="0" xfId="86" applyFont="1" applyAlignment="1">
      <alignment horizontal="center" vertical="top"/>
      <protection/>
    </xf>
    <xf numFmtId="49" fontId="4" fillId="0" borderId="0" xfId="86" applyNumberFormat="1" applyFont="1" applyAlignment="1">
      <alignment horizontal="left" vertical="top"/>
      <protection/>
    </xf>
    <xf numFmtId="0" fontId="4" fillId="0" borderId="0" xfId="86" applyFont="1" applyAlignment="1">
      <alignment horizontal="left" vertical="top"/>
      <protection/>
    </xf>
    <xf numFmtId="0" fontId="7" fillId="0" borderId="0" xfId="86" applyFont="1" applyBorder="1" applyAlignment="1">
      <alignment horizontal="right" vertical="top"/>
      <protection/>
    </xf>
    <xf numFmtId="0" fontId="7" fillId="0" borderId="0" xfId="86" applyFont="1" applyAlignment="1">
      <alignment horizontal="right" vertical="top"/>
      <protection/>
    </xf>
    <xf numFmtId="0" fontId="2" fillId="0" borderId="0" xfId="86" applyFont="1" applyAlignment="1">
      <alignment horizontal="left"/>
      <protection/>
    </xf>
    <xf numFmtId="0" fontId="15" fillId="0" borderId="10" xfId="0" applyNumberFormat="1" applyFont="1" applyBorder="1" applyAlignment="1">
      <alignment horizontal="center" vertical="top" wrapText="1"/>
    </xf>
    <xf numFmtId="0" fontId="0" fillId="0" borderId="0" xfId="86">
      <alignment/>
      <protection/>
    </xf>
    <xf numFmtId="0" fontId="2" fillId="0" borderId="0" xfId="86" applyFont="1" applyAlignment="1">
      <alignment horizontal="center" vertical="top"/>
      <protection/>
    </xf>
    <xf numFmtId="0" fontId="7" fillId="0" borderId="0" xfId="86" applyFont="1" applyAlignment="1">
      <alignment horizontal="center" vertical="top" wrapText="1"/>
      <protection/>
    </xf>
    <xf numFmtId="0" fontId="6" fillId="0" borderId="0" xfId="86" applyFont="1" applyAlignment="1">
      <alignment horizontal="center" vertical="top"/>
      <protection/>
    </xf>
    <xf numFmtId="0" fontId="2" fillId="0" borderId="0" xfId="86" applyFont="1" applyFill="1" applyBorder="1" applyAlignment="1">
      <alignment horizontal="right" vertical="top"/>
      <protection/>
    </xf>
    <xf numFmtId="0" fontId="2" fillId="0" borderId="11" xfId="86" applyFont="1" applyBorder="1" applyAlignment="1">
      <alignment horizontal="left" vertical="top"/>
      <protection/>
    </xf>
    <xf numFmtId="0" fontId="2" fillId="0" borderId="11" xfId="86" applyFont="1" applyBorder="1" applyAlignment="1">
      <alignment horizontal="center" vertical="top"/>
      <protection/>
    </xf>
    <xf numFmtId="0" fontId="2" fillId="0" borderId="11" xfId="86" applyFont="1" applyFill="1" applyBorder="1" applyAlignment="1">
      <alignment horizontal="center" vertical="top"/>
      <protection/>
    </xf>
    <xf numFmtId="0" fontId="2" fillId="0" borderId="11" xfId="86" applyFont="1" applyFill="1" applyBorder="1" applyAlignment="1">
      <alignment horizontal="right" vertical="top"/>
      <protection/>
    </xf>
    <xf numFmtId="0" fontId="2" fillId="0" borderId="11" xfId="86" applyFont="1" applyBorder="1" applyAlignment="1">
      <alignment horizontal="right" vertical="top"/>
      <protection/>
    </xf>
    <xf numFmtId="0" fontId="7" fillId="0" borderId="11" xfId="86" applyFont="1" applyBorder="1" applyAlignment="1">
      <alignment horizontal="right" vertical="top"/>
      <protection/>
    </xf>
    <xf numFmtId="0" fontId="4" fillId="0" borderId="0" xfId="86" applyFont="1" applyBorder="1" applyAlignment="1">
      <alignment horizontal="left" vertical="top"/>
      <protection/>
    </xf>
    <xf numFmtId="0" fontId="9" fillId="0" borderId="0" xfId="86" applyFont="1" applyBorder="1" applyAlignment="1">
      <alignment horizontal="center" vertical="top"/>
      <protection/>
    </xf>
    <xf numFmtId="0" fontId="8" fillId="0" borderId="0" xfId="86" applyFont="1" applyAlignment="1">
      <alignment horizontal="center" vertical="top"/>
      <protection/>
    </xf>
    <xf numFmtId="49" fontId="8" fillId="0" borderId="0" xfId="86" applyNumberFormat="1" applyFont="1" applyAlignment="1">
      <alignment horizontal="left" vertical="top"/>
      <protection/>
    </xf>
    <xf numFmtId="0" fontId="7" fillId="0" borderId="0" xfId="86" applyFont="1" applyAlignment="1">
      <alignment/>
      <protection/>
    </xf>
    <xf numFmtId="49" fontId="2" fillId="0" borderId="0" xfId="86" applyNumberFormat="1" applyFont="1" applyAlignment="1">
      <alignment horizontal="left" vertical="top"/>
      <protection/>
    </xf>
    <xf numFmtId="0" fontId="2" fillId="0" borderId="0" xfId="86" applyFont="1" applyAlignment="1">
      <alignment horizontal="right" vertical="top"/>
      <protection/>
    </xf>
    <xf numFmtId="0" fontId="7" fillId="0" borderId="10" xfId="86" applyFont="1" applyFill="1" applyBorder="1" applyAlignment="1" applyProtection="1">
      <alignment horizontal="right" vertical="center" wrapText="1"/>
      <protection locked="0"/>
    </xf>
    <xf numFmtId="183" fontId="7" fillId="0" borderId="10" xfId="86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86" applyFont="1" applyBorder="1" applyAlignment="1">
      <alignment horizontal="right" vertical="top" wrapText="1"/>
      <protection/>
    </xf>
    <xf numFmtId="0" fontId="4" fillId="0" borderId="0" xfId="86" applyFont="1" applyAlignment="1">
      <alignment horizontal="center" vertical="top" wrapText="1"/>
      <protection/>
    </xf>
    <xf numFmtId="0" fontId="4" fillId="0" borderId="0" xfId="86" applyFont="1" applyFill="1" applyBorder="1" applyAlignment="1">
      <alignment horizontal="center" vertical="top"/>
      <protection/>
    </xf>
    <xf numFmtId="0" fontId="4" fillId="0" borderId="0" xfId="86" applyFont="1" applyBorder="1" applyAlignment="1">
      <alignment horizontal="left"/>
      <protection/>
    </xf>
    <xf numFmtId="0" fontId="4" fillId="0" borderId="0" xfId="86" applyFont="1" applyFill="1" applyBorder="1" applyAlignment="1">
      <alignment horizontal="left" vertical="top"/>
      <protection/>
    </xf>
    <xf numFmtId="0" fontId="4" fillId="0" borderId="0" xfId="86" applyFont="1" applyAlignment="1">
      <alignment horizontal="left" vertical="top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0" fontId="4" fillId="39" borderId="10" xfId="0" applyNumberFormat="1" applyFont="1" applyFill="1" applyBorder="1" applyAlignment="1">
      <alignment horizontal="center" vertical="top" wrapText="1"/>
    </xf>
    <xf numFmtId="0" fontId="15" fillId="39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25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9" borderId="10" xfId="0" applyNumberFormat="1" applyFont="1" applyFill="1" applyBorder="1" applyAlignment="1">
      <alignment horizontal="right" vertical="top" wrapText="1"/>
    </xf>
    <xf numFmtId="3" fontId="6" fillId="0" borderId="10" xfId="86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85" applyFont="1">
      <alignment/>
      <protection/>
    </xf>
    <xf numFmtId="0" fontId="0" fillId="0" borderId="0" xfId="85" applyFont="1">
      <alignment/>
      <protection/>
    </xf>
    <xf numFmtId="0" fontId="25" fillId="0" borderId="0" xfId="85" applyFont="1" applyBorder="1" applyAlignment="1">
      <alignment horizontal="left" vertical="top"/>
      <protection/>
    </xf>
    <xf numFmtId="0" fontId="7" fillId="0" borderId="0" xfId="81" applyFont="1" applyAlignment="1">
      <alignment horizontal="right" vertical="top"/>
      <protection/>
    </xf>
    <xf numFmtId="0" fontId="25" fillId="0" borderId="0" xfId="85" applyFont="1" applyBorder="1">
      <alignment/>
      <protection/>
    </xf>
    <xf numFmtId="0" fontId="25" fillId="0" borderId="0" xfId="85" applyFont="1" applyBorder="1" applyAlignment="1">
      <alignment horizontal="right" vertical="top"/>
      <protection/>
    </xf>
    <xf numFmtId="0" fontId="25" fillId="0" borderId="0" xfId="85" applyFont="1" applyBorder="1" applyAlignment="1">
      <alignment horizontal="right" vertical="top" wrapText="1"/>
      <protection/>
    </xf>
    <xf numFmtId="0" fontId="0" fillId="0" borderId="0" xfId="85" applyFont="1" applyBorder="1" applyAlignment="1">
      <alignment horizontal="right"/>
      <protection/>
    </xf>
    <xf numFmtId="0" fontId="25" fillId="0" borderId="0" xfId="85" applyFont="1" applyBorder="1" applyAlignment="1">
      <alignment horizontal="left"/>
      <protection/>
    </xf>
    <xf numFmtId="0" fontId="24" fillId="0" borderId="0" xfId="85" applyFont="1" applyAlignment="1">
      <alignment/>
      <protection/>
    </xf>
    <xf numFmtId="0" fontId="1" fillId="0" borderId="0" xfId="86" applyFont="1" applyBorder="1" applyAlignment="1">
      <alignment horizontal="center" vertical="top"/>
      <protection/>
    </xf>
    <xf numFmtId="0" fontId="5" fillId="0" borderId="0" xfId="86" applyFont="1" applyBorder="1" applyAlignment="1">
      <alignment horizontal="center" vertical="top"/>
      <protection/>
    </xf>
    <xf numFmtId="0" fontId="4" fillId="0" borderId="0" xfId="84" applyFont="1" applyAlignment="1">
      <alignment horizontal="center" vertical="top"/>
      <protection/>
    </xf>
    <xf numFmtId="49" fontId="4" fillId="0" borderId="0" xfId="84" applyNumberFormat="1" applyFont="1" applyAlignment="1">
      <alignment horizontal="left" vertical="top"/>
      <protection/>
    </xf>
    <xf numFmtId="0" fontId="4" fillId="0" borderId="0" xfId="84" applyFont="1" applyAlignment="1">
      <alignment horizontal="left" vertical="top" wrapText="1"/>
      <protection/>
    </xf>
    <xf numFmtId="0" fontId="4" fillId="0" borderId="0" xfId="84" applyFont="1" applyAlignment="1">
      <alignment horizontal="center" vertical="top" wrapText="1"/>
      <protection/>
    </xf>
    <xf numFmtId="0" fontId="7" fillId="0" borderId="0" xfId="84" applyFont="1" applyAlignment="1">
      <alignment horizontal="center" vertical="top" wrapText="1"/>
      <protection/>
    </xf>
    <xf numFmtId="0" fontId="7" fillId="0" borderId="0" xfId="84" applyFont="1" applyAlignment="1">
      <alignment horizontal="right" vertical="top"/>
      <protection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40" borderId="13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1" fontId="25" fillId="0" borderId="19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40" borderId="15" xfId="0" applyFont="1" applyFill="1" applyBorder="1" applyAlignment="1">
      <alignment vertical="top" wrapText="1"/>
    </xf>
    <xf numFmtId="0" fontId="4" fillId="40" borderId="15" xfId="0" applyFont="1" applyFill="1" applyBorder="1" applyAlignment="1">
      <alignment horizontal="left" vertical="top" wrapText="1"/>
    </xf>
    <xf numFmtId="0" fontId="7" fillId="0" borderId="10" xfId="84" applyFont="1" applyBorder="1" applyAlignment="1">
      <alignment horizontal="center" vertical="top" wrapText="1"/>
      <protection/>
    </xf>
    <xf numFmtId="0" fontId="4" fillId="40" borderId="10" xfId="0" applyFont="1" applyFill="1" applyBorder="1" applyAlignment="1">
      <alignment vertical="top" wrapText="1"/>
    </xf>
    <xf numFmtId="0" fontId="11" fillId="39" borderId="15" xfId="0" applyFont="1" applyFill="1" applyBorder="1" applyAlignment="1">
      <alignment horizontal="left" vertical="top"/>
    </xf>
    <xf numFmtId="0" fontId="11" fillId="39" borderId="20" xfId="0" applyFont="1" applyFill="1" applyBorder="1" applyAlignment="1">
      <alignment horizontal="left" vertical="top"/>
    </xf>
    <xf numFmtId="0" fontId="11" fillId="39" borderId="17" xfId="0" applyFont="1" applyFill="1" applyBorder="1" applyAlignment="1">
      <alignment horizontal="left" vertical="top"/>
    </xf>
    <xf numFmtId="0" fontId="14" fillId="0" borderId="1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5" xfId="86" applyFont="1" applyBorder="1" applyAlignment="1">
      <alignment horizontal="left" vertical="top"/>
      <protection/>
    </xf>
    <xf numFmtId="0" fontId="11" fillId="0" borderId="20" xfId="86" applyFont="1" applyBorder="1" applyAlignment="1">
      <alignment horizontal="left" vertical="top"/>
      <protection/>
    </xf>
    <xf numFmtId="0" fontId="11" fillId="0" borderId="17" xfId="86" applyFont="1" applyBorder="1" applyAlignment="1">
      <alignment horizontal="left" vertical="top"/>
      <protection/>
    </xf>
  </cellXfs>
  <cellStyles count="8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Currency" xfId="64"/>
    <cellStyle name="Currency [0]" xfId="65"/>
    <cellStyle name="Денежный 2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2" xfId="76"/>
    <cellStyle name="Обычный 2 2" xfId="77"/>
    <cellStyle name="Обычный 2 2 2" xfId="78"/>
    <cellStyle name="Обычный 2 3" xfId="79"/>
    <cellStyle name="Обычный 3" xfId="80"/>
    <cellStyle name="Обычный 3 2" xfId="81"/>
    <cellStyle name="Обычный 4" xfId="82"/>
    <cellStyle name="Обычный 5" xfId="83"/>
    <cellStyle name="Обычный_! ЦВТ. Ремонт помещения для устройства раздевалки" xfId="84"/>
    <cellStyle name="Обычный_Автокамерный цех. Устр.фундаментов под пресс-вулканизатор и вулканиз.ободных лент под электродвигатель на участке Макси 2" xfId="85"/>
    <cellStyle name="Обычный_Цех комплектации. Окраска будки охраника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2 3 2" xfId="99"/>
    <cellStyle name="Хороший" xfId="100"/>
  </cellStyles>
  <dxfs count="446"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CCFFFF"/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showGridLines="0" tabSelected="1" zoomScaleSheetLayoutView="90" zoomScalePageLayoutView="0" workbookViewId="0" topLeftCell="A14">
      <selection activeCell="I17" sqref="I17"/>
    </sheetView>
  </sheetViews>
  <sheetFormatPr defaultColWidth="8.00390625" defaultRowHeight="12.75"/>
  <cols>
    <col min="1" max="1" width="4.00390625" style="15" customWidth="1"/>
    <col min="2" max="2" width="9.375" style="16" customWidth="1"/>
    <col min="3" max="3" width="41.75390625" style="47" customWidth="1"/>
    <col min="4" max="4" width="14.125" style="43" customWidth="1"/>
    <col min="5" max="5" width="10.25390625" style="24" customWidth="1"/>
    <col min="6" max="6" width="13.375" style="19" customWidth="1"/>
    <col min="7" max="7" width="11.625" style="19" customWidth="1"/>
    <col min="8" max="8" width="10.875" style="19" customWidth="1"/>
    <col min="9" max="9" width="11.875" style="19" customWidth="1"/>
    <col min="10" max="10" width="15.875" style="19" customWidth="1"/>
    <col min="11" max="11" width="8.00390625" style="22" customWidth="1"/>
    <col min="12" max="12" width="9.375" style="22" bestFit="1" customWidth="1"/>
    <col min="13" max="16384" width="8.00390625" style="22" customWidth="1"/>
  </cols>
  <sheetData>
    <row r="1" spans="1:10" ht="15.75">
      <c r="A1" s="74"/>
      <c r="B1" s="74"/>
      <c r="C1" s="75"/>
      <c r="D1" s="76"/>
      <c r="E1" s="76"/>
      <c r="F1" s="77"/>
      <c r="G1" s="77"/>
      <c r="H1" s="74" t="s">
        <v>109</v>
      </c>
      <c r="I1" s="78"/>
      <c r="J1" s="79"/>
    </row>
    <row r="2" spans="1:10" ht="15.75">
      <c r="A2" s="74"/>
      <c r="B2" s="74"/>
      <c r="C2" s="75"/>
      <c r="D2" s="76"/>
      <c r="E2" s="76"/>
      <c r="F2" s="77"/>
      <c r="G2" s="77"/>
      <c r="H2" s="74" t="s">
        <v>110</v>
      </c>
      <c r="I2" s="78"/>
      <c r="J2" s="79"/>
    </row>
    <row r="3" spans="1:10" ht="15.75">
      <c r="A3" s="74"/>
      <c r="B3" s="74"/>
      <c r="C3" s="75"/>
      <c r="D3" s="80"/>
      <c r="E3" s="81"/>
      <c r="F3" s="77"/>
      <c r="G3" s="77"/>
      <c r="H3" s="74" t="s">
        <v>129</v>
      </c>
      <c r="I3" s="82"/>
      <c r="J3" s="82"/>
    </row>
    <row r="4" spans="1:10" ht="15.75">
      <c r="A4" s="83"/>
      <c r="B4" s="83"/>
      <c r="C4" s="83"/>
      <c r="D4" s="80"/>
      <c r="E4" s="81"/>
      <c r="F4" s="77"/>
      <c r="G4" s="77"/>
      <c r="H4" s="83" t="s">
        <v>176</v>
      </c>
      <c r="I4" s="83"/>
      <c r="J4" s="83"/>
    </row>
    <row r="5" spans="3:9" ht="15">
      <c r="C5" s="17"/>
      <c r="D5" s="15"/>
      <c r="E5" s="84"/>
      <c r="F5" s="18"/>
      <c r="G5" s="18"/>
      <c r="I5" s="85"/>
    </row>
    <row r="6" spans="1:10" ht="12.75">
      <c r="A6" s="86"/>
      <c r="B6" s="87"/>
      <c r="C6" s="88"/>
      <c r="D6" s="89"/>
      <c r="E6" s="90"/>
      <c r="F6" s="91"/>
      <c r="G6" s="91"/>
      <c r="H6" s="91"/>
      <c r="I6" s="91"/>
      <c r="J6" s="91"/>
    </row>
    <row r="7" spans="1:10" ht="15.75">
      <c r="A7" s="53"/>
      <c r="B7" s="61"/>
      <c r="C7" s="62"/>
      <c r="D7" s="63" t="s">
        <v>39</v>
      </c>
      <c r="E7" s="64"/>
      <c r="F7" s="55"/>
      <c r="G7" s="55"/>
      <c r="H7" s="55"/>
      <c r="I7" s="55"/>
      <c r="J7" s="55"/>
    </row>
    <row r="8" spans="1:10" ht="15">
      <c r="A8" s="53"/>
      <c r="B8" s="61"/>
      <c r="C8" s="62"/>
      <c r="D8" s="60" t="s">
        <v>24</v>
      </c>
      <c r="E8" s="64"/>
      <c r="F8" s="55"/>
      <c r="G8" s="55"/>
      <c r="H8" s="55"/>
      <c r="I8" s="65"/>
      <c r="J8" s="55"/>
    </row>
    <row r="9" spans="3:9" ht="15">
      <c r="C9" s="17"/>
      <c r="D9" s="23"/>
      <c r="I9" s="25"/>
    </row>
    <row r="10" spans="2:10" ht="15">
      <c r="B10" s="26"/>
      <c r="C10" s="27" t="s">
        <v>130</v>
      </c>
      <c r="D10" s="28"/>
      <c r="E10" s="29"/>
      <c r="F10" s="30"/>
      <c r="G10" s="30"/>
      <c r="H10" s="31"/>
      <c r="I10" s="32"/>
      <c r="J10" s="32"/>
    </row>
    <row r="11" spans="3:10" ht="15">
      <c r="C11" s="33"/>
      <c r="D11" s="15"/>
      <c r="E11" s="34" t="s">
        <v>25</v>
      </c>
      <c r="G11" s="18"/>
      <c r="H11" s="23"/>
      <c r="I11" s="18"/>
      <c r="J11" s="18"/>
    </row>
    <row r="12" spans="1:5" ht="12.75">
      <c r="A12" s="35"/>
      <c r="B12" s="36"/>
      <c r="C12" s="17"/>
      <c r="D12" s="15"/>
      <c r="E12" s="37"/>
    </row>
    <row r="13" spans="3:10" ht="15">
      <c r="C13" s="52" t="s">
        <v>175</v>
      </c>
      <c r="D13" s="53"/>
      <c r="E13" s="54"/>
      <c r="F13" s="55"/>
      <c r="G13" s="55"/>
      <c r="I13" s="20"/>
      <c r="J13" s="20"/>
    </row>
    <row r="14" spans="1:10" ht="15">
      <c r="A14" s="23"/>
      <c r="B14" s="38"/>
      <c r="C14" s="52" t="s">
        <v>32</v>
      </c>
      <c r="D14" s="56"/>
      <c r="E14" s="57" t="s">
        <v>26</v>
      </c>
      <c r="F14" s="66">
        <f>G114</f>
        <v>2523752.968</v>
      </c>
      <c r="G14" s="59" t="s">
        <v>27</v>
      </c>
      <c r="H14" s="39"/>
      <c r="I14" s="20"/>
      <c r="J14" s="20"/>
    </row>
    <row r="15" spans="1:10" ht="15">
      <c r="A15" s="23"/>
      <c r="B15" s="38"/>
      <c r="C15" s="52" t="s">
        <v>33</v>
      </c>
      <c r="D15" s="56"/>
      <c r="E15" s="57" t="s">
        <v>26</v>
      </c>
      <c r="F15" s="66">
        <f>G47</f>
        <v>1800670</v>
      </c>
      <c r="G15" s="59" t="s">
        <v>27</v>
      </c>
      <c r="H15" s="39"/>
      <c r="I15" s="20"/>
      <c r="J15" s="20"/>
    </row>
    <row r="16" spans="1:10" ht="15">
      <c r="A16" s="23"/>
      <c r="B16" s="38"/>
      <c r="C16" s="52" t="s">
        <v>34</v>
      </c>
      <c r="D16" s="60"/>
      <c r="E16" s="57" t="s">
        <v>26</v>
      </c>
      <c r="F16" s="66">
        <f>G46</f>
        <v>723082.968</v>
      </c>
      <c r="G16" s="59" t="s">
        <v>27</v>
      </c>
      <c r="H16" s="39"/>
      <c r="I16" s="20"/>
      <c r="J16" s="20"/>
    </row>
    <row r="17" spans="1:10" ht="15">
      <c r="A17" s="23"/>
      <c r="B17" s="38"/>
      <c r="C17" s="52" t="s">
        <v>35</v>
      </c>
      <c r="D17" s="60"/>
      <c r="E17" s="57" t="s">
        <v>36</v>
      </c>
      <c r="F17" s="67">
        <f>I44</f>
        <v>2665.58073</v>
      </c>
      <c r="G17" s="59" t="s">
        <v>37</v>
      </c>
      <c r="H17" s="39"/>
      <c r="I17" s="20"/>
      <c r="J17" s="20"/>
    </row>
    <row r="18" spans="1:10" ht="15">
      <c r="A18" s="23"/>
      <c r="B18" s="38"/>
      <c r="C18" s="52" t="s">
        <v>38</v>
      </c>
      <c r="D18" s="60"/>
      <c r="E18" s="57" t="s">
        <v>26</v>
      </c>
      <c r="F18" s="67">
        <f>G44/I44</f>
        <v>271.2665798720716</v>
      </c>
      <c r="G18" s="59" t="s">
        <v>27</v>
      </c>
      <c r="H18" s="39"/>
      <c r="I18" s="20"/>
      <c r="J18" s="20"/>
    </row>
    <row r="19" spans="1:10" ht="13.5" customHeight="1">
      <c r="A19" s="23"/>
      <c r="B19" s="38"/>
      <c r="C19" s="52"/>
      <c r="D19" s="60"/>
      <c r="E19" s="57"/>
      <c r="F19" s="58"/>
      <c r="G19" s="59"/>
      <c r="H19" s="39"/>
      <c r="I19" s="20"/>
      <c r="J19" s="20"/>
    </row>
    <row r="20" spans="1:10" ht="38.25" customHeight="1">
      <c r="A20" s="1" t="s">
        <v>3</v>
      </c>
      <c r="B20" s="6" t="s">
        <v>13</v>
      </c>
      <c r="C20" s="1" t="s">
        <v>4</v>
      </c>
      <c r="D20" s="1" t="s">
        <v>0</v>
      </c>
      <c r="E20" s="1" t="s">
        <v>1</v>
      </c>
      <c r="F20" s="7" t="s">
        <v>2</v>
      </c>
      <c r="G20" s="1" t="s">
        <v>5</v>
      </c>
      <c r="H20" s="7" t="s">
        <v>6</v>
      </c>
      <c r="I20" s="7" t="s">
        <v>7</v>
      </c>
      <c r="J20" s="1" t="s">
        <v>8</v>
      </c>
    </row>
    <row r="21" spans="1:10" ht="12.75">
      <c r="A21" s="3">
        <v>1</v>
      </c>
      <c r="B21" s="5">
        <v>2</v>
      </c>
      <c r="C21" s="1">
        <v>3</v>
      </c>
      <c r="D21" s="1">
        <v>4</v>
      </c>
      <c r="E21" s="4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</row>
    <row r="22" spans="1:10" ht="14.25">
      <c r="A22" s="11"/>
      <c r="B22" s="119" t="s">
        <v>21</v>
      </c>
      <c r="C22" s="120"/>
      <c r="D22" s="120"/>
      <c r="E22" s="121"/>
      <c r="F22" s="10"/>
      <c r="G22" s="10"/>
      <c r="H22" s="10"/>
      <c r="I22" s="10"/>
      <c r="J22" s="10"/>
    </row>
    <row r="23" spans="1:10" ht="17.25" customHeight="1">
      <c r="A23" s="8">
        <v>1</v>
      </c>
      <c r="B23" s="93" t="s">
        <v>57</v>
      </c>
      <c r="C23" s="51" t="s">
        <v>84</v>
      </c>
      <c r="D23" s="8" t="s">
        <v>9</v>
      </c>
      <c r="E23" s="94">
        <v>260</v>
      </c>
      <c r="F23" s="68">
        <v>81</v>
      </c>
      <c r="G23" s="100">
        <f aca="true" t="shared" si="0" ref="G23:G43">E23*F23</f>
        <v>21060</v>
      </c>
      <c r="H23" s="48">
        <v>0.4</v>
      </c>
      <c r="I23" s="69">
        <f aca="true" t="shared" si="1" ref="I23:I43">E23*H23</f>
        <v>104</v>
      </c>
      <c r="J23" s="103" t="s">
        <v>58</v>
      </c>
    </row>
    <row r="24" spans="1:10" ht="14.25" customHeight="1">
      <c r="A24" s="8">
        <v>2</v>
      </c>
      <c r="B24" s="92" t="s">
        <v>112</v>
      </c>
      <c r="C24" s="51" t="s">
        <v>96</v>
      </c>
      <c r="D24" s="8" t="s">
        <v>9</v>
      </c>
      <c r="E24" s="8">
        <v>260</v>
      </c>
      <c r="F24" s="68">
        <v>79</v>
      </c>
      <c r="G24" s="100">
        <f t="shared" si="0"/>
        <v>20540</v>
      </c>
      <c r="H24" s="48">
        <v>1.11</v>
      </c>
      <c r="I24" s="69">
        <f t="shared" si="1"/>
        <v>288.6</v>
      </c>
      <c r="J24" s="103" t="s">
        <v>111</v>
      </c>
    </row>
    <row r="25" spans="1:10" ht="15" customHeight="1">
      <c r="A25" s="8">
        <v>3</v>
      </c>
      <c r="B25" s="92" t="s">
        <v>116</v>
      </c>
      <c r="C25" s="95" t="s">
        <v>118</v>
      </c>
      <c r="D25" s="96" t="s">
        <v>68</v>
      </c>
      <c r="E25" s="97">
        <v>76.8</v>
      </c>
      <c r="F25" s="68">
        <v>575</v>
      </c>
      <c r="G25" s="100">
        <f t="shared" si="0"/>
        <v>44160</v>
      </c>
      <c r="H25" s="48">
        <v>8.24</v>
      </c>
      <c r="I25" s="69">
        <f t="shared" si="1"/>
        <v>632.832</v>
      </c>
      <c r="J25" s="103" t="s">
        <v>117</v>
      </c>
    </row>
    <row r="26" spans="1:10" ht="16.5" customHeight="1">
      <c r="A26" s="8">
        <v>4</v>
      </c>
      <c r="B26" s="93" t="s">
        <v>77</v>
      </c>
      <c r="C26" s="51" t="s">
        <v>64</v>
      </c>
      <c r="D26" s="8" t="s">
        <v>14</v>
      </c>
      <c r="E26" s="8">
        <v>14</v>
      </c>
      <c r="F26" s="68">
        <v>29</v>
      </c>
      <c r="G26" s="100">
        <f t="shared" si="0"/>
        <v>406</v>
      </c>
      <c r="H26" s="48">
        <v>0.24</v>
      </c>
      <c r="I26" s="69">
        <f t="shared" si="1"/>
        <v>3.36</v>
      </c>
      <c r="J26" s="103" t="s">
        <v>78</v>
      </c>
    </row>
    <row r="27" spans="1:10" ht="16.5" customHeight="1">
      <c r="A27" s="8">
        <v>5</v>
      </c>
      <c r="B27" s="92" t="s">
        <v>131</v>
      </c>
      <c r="C27" s="95" t="s">
        <v>132</v>
      </c>
      <c r="D27" s="96" t="s">
        <v>68</v>
      </c>
      <c r="E27" s="102">
        <v>19.98</v>
      </c>
      <c r="F27" s="68">
        <v>378</v>
      </c>
      <c r="G27" s="100">
        <f t="shared" si="0"/>
        <v>7552.4400000000005</v>
      </c>
      <c r="H27" s="48">
        <v>3.15</v>
      </c>
      <c r="I27" s="69">
        <f t="shared" si="1"/>
        <v>62.937</v>
      </c>
      <c r="J27" s="103" t="s">
        <v>133</v>
      </c>
    </row>
    <row r="28" spans="1:10" ht="14.25" customHeight="1">
      <c r="A28" s="8">
        <v>6</v>
      </c>
      <c r="B28" s="92" t="s">
        <v>119</v>
      </c>
      <c r="C28" s="95" t="s">
        <v>120</v>
      </c>
      <c r="D28" s="96" t="s">
        <v>68</v>
      </c>
      <c r="E28" s="97">
        <v>79.92</v>
      </c>
      <c r="F28" s="68">
        <v>2535</v>
      </c>
      <c r="G28" s="100">
        <f t="shared" si="0"/>
        <v>202597.2</v>
      </c>
      <c r="H28" s="48">
        <v>5.66</v>
      </c>
      <c r="I28" s="69">
        <f t="shared" si="1"/>
        <v>452.34720000000004</v>
      </c>
      <c r="J28" s="103" t="s">
        <v>121</v>
      </c>
    </row>
    <row r="29" spans="1:10" ht="14.25" customHeight="1">
      <c r="A29" s="8">
        <v>7</v>
      </c>
      <c r="B29" s="93" t="s">
        <v>82</v>
      </c>
      <c r="C29" s="51" t="s">
        <v>65</v>
      </c>
      <c r="D29" s="8" t="s">
        <v>9</v>
      </c>
      <c r="E29" s="8">
        <v>260</v>
      </c>
      <c r="F29" s="68">
        <v>16</v>
      </c>
      <c r="G29" s="100">
        <f t="shared" si="0"/>
        <v>4160</v>
      </c>
      <c r="H29" s="48">
        <v>0.09</v>
      </c>
      <c r="I29" s="69">
        <f t="shared" si="1"/>
        <v>23.4</v>
      </c>
      <c r="J29" s="103" t="s">
        <v>83</v>
      </c>
    </row>
    <row r="30" spans="1:10" ht="24">
      <c r="A30" s="8">
        <v>8</v>
      </c>
      <c r="B30" s="92" t="s">
        <v>79</v>
      </c>
      <c r="C30" s="95" t="s">
        <v>80</v>
      </c>
      <c r="D30" s="96" t="s">
        <v>9</v>
      </c>
      <c r="E30" s="97">
        <v>260</v>
      </c>
      <c r="F30" s="68">
        <v>35</v>
      </c>
      <c r="G30" s="100">
        <f t="shared" si="0"/>
        <v>9100</v>
      </c>
      <c r="H30" s="48">
        <v>0.11</v>
      </c>
      <c r="I30" s="69">
        <f t="shared" si="1"/>
        <v>28.6</v>
      </c>
      <c r="J30" s="103" t="s">
        <v>81</v>
      </c>
    </row>
    <row r="31" spans="1:10" ht="18" customHeight="1">
      <c r="A31" s="8">
        <v>9</v>
      </c>
      <c r="B31" s="93" t="s">
        <v>85</v>
      </c>
      <c r="C31" s="51" t="s">
        <v>86</v>
      </c>
      <c r="D31" s="8" t="s">
        <v>9</v>
      </c>
      <c r="E31" s="8">
        <v>260</v>
      </c>
      <c r="F31" s="68">
        <v>364</v>
      </c>
      <c r="G31" s="100">
        <f t="shared" si="0"/>
        <v>94640</v>
      </c>
      <c r="H31" s="48">
        <v>0.99</v>
      </c>
      <c r="I31" s="69">
        <f t="shared" si="1"/>
        <v>257.4</v>
      </c>
      <c r="J31" s="103" t="s">
        <v>87</v>
      </c>
    </row>
    <row r="32" spans="1:10" ht="24">
      <c r="A32" s="8">
        <v>10</v>
      </c>
      <c r="B32" s="93" t="s">
        <v>88</v>
      </c>
      <c r="C32" s="51" t="s">
        <v>90</v>
      </c>
      <c r="D32" s="8" t="s">
        <v>9</v>
      </c>
      <c r="E32" s="8">
        <v>260</v>
      </c>
      <c r="F32" s="68">
        <v>117</v>
      </c>
      <c r="G32" s="100">
        <f t="shared" si="0"/>
        <v>30420</v>
      </c>
      <c r="H32" s="48">
        <f>5*0.02</f>
        <v>0.1</v>
      </c>
      <c r="I32" s="69">
        <f t="shared" si="1"/>
        <v>26</v>
      </c>
      <c r="J32" s="103" t="s">
        <v>89</v>
      </c>
    </row>
    <row r="33" spans="1:10" ht="16.5" customHeight="1">
      <c r="A33" s="8">
        <v>11</v>
      </c>
      <c r="B33" s="93" t="s">
        <v>91</v>
      </c>
      <c r="C33" s="51" t="s">
        <v>60</v>
      </c>
      <c r="D33" s="8" t="s">
        <v>59</v>
      </c>
      <c r="E33" s="8">
        <v>14</v>
      </c>
      <c r="F33" s="68">
        <v>237</v>
      </c>
      <c r="G33" s="100">
        <f t="shared" si="0"/>
        <v>3318</v>
      </c>
      <c r="H33" s="48">
        <v>2.04</v>
      </c>
      <c r="I33" s="69">
        <f t="shared" si="1"/>
        <v>28.560000000000002</v>
      </c>
      <c r="J33" s="103" t="s">
        <v>92</v>
      </c>
    </row>
    <row r="34" spans="1:10" ht="15" customHeight="1">
      <c r="A34" s="8">
        <v>12</v>
      </c>
      <c r="B34" s="93" t="s">
        <v>49</v>
      </c>
      <c r="C34" s="51" t="s">
        <v>50</v>
      </c>
      <c r="D34" s="8" t="s">
        <v>9</v>
      </c>
      <c r="E34" s="8">
        <v>260</v>
      </c>
      <c r="F34" s="68">
        <v>259</v>
      </c>
      <c r="G34" s="100">
        <f t="shared" si="0"/>
        <v>67340</v>
      </c>
      <c r="H34" s="48">
        <v>0.43</v>
      </c>
      <c r="I34" s="69">
        <f t="shared" si="1"/>
        <v>111.8</v>
      </c>
      <c r="J34" s="103" t="s">
        <v>51</v>
      </c>
    </row>
    <row r="35" spans="1:10" ht="15" customHeight="1">
      <c r="A35" s="8">
        <v>13</v>
      </c>
      <c r="B35" s="92" t="s">
        <v>122</v>
      </c>
      <c r="C35" s="95" t="s">
        <v>99</v>
      </c>
      <c r="D35" s="96" t="s">
        <v>14</v>
      </c>
      <c r="E35" s="97">
        <v>14</v>
      </c>
      <c r="F35" s="68">
        <v>51</v>
      </c>
      <c r="G35" s="100">
        <f t="shared" si="0"/>
        <v>714</v>
      </c>
      <c r="H35" s="48">
        <v>0.19</v>
      </c>
      <c r="I35" s="69">
        <f t="shared" si="1"/>
        <v>2.66</v>
      </c>
      <c r="J35" s="103" t="s">
        <v>123</v>
      </c>
    </row>
    <row r="36" spans="1:10" ht="21" customHeight="1">
      <c r="A36" s="8">
        <v>14</v>
      </c>
      <c r="B36" s="93" t="s">
        <v>97</v>
      </c>
      <c r="C36" s="51" t="s">
        <v>98</v>
      </c>
      <c r="D36" s="8" t="s">
        <v>59</v>
      </c>
      <c r="E36" s="8">
        <v>14</v>
      </c>
      <c r="F36" s="68">
        <v>130</v>
      </c>
      <c r="G36" s="100">
        <f t="shared" si="0"/>
        <v>1820</v>
      </c>
      <c r="H36" s="48">
        <v>0.09</v>
      </c>
      <c r="I36" s="69">
        <f t="shared" si="1"/>
        <v>1.26</v>
      </c>
      <c r="J36" s="103" t="s">
        <v>76</v>
      </c>
    </row>
    <row r="37" spans="1:10" ht="15" customHeight="1">
      <c r="A37" s="8">
        <v>15</v>
      </c>
      <c r="B37" s="93" t="s">
        <v>93</v>
      </c>
      <c r="C37" s="51" t="s">
        <v>95</v>
      </c>
      <c r="D37" s="8" t="s">
        <v>94</v>
      </c>
      <c r="E37" s="8">
        <v>15</v>
      </c>
      <c r="F37" s="68">
        <v>114</v>
      </c>
      <c r="G37" s="100">
        <f t="shared" si="0"/>
        <v>1710</v>
      </c>
      <c r="H37" s="48">
        <v>0.5</v>
      </c>
      <c r="I37" s="69">
        <f t="shared" si="1"/>
        <v>7.5</v>
      </c>
      <c r="J37" s="103"/>
    </row>
    <row r="38" spans="1:10" ht="24">
      <c r="A38" s="8">
        <v>16</v>
      </c>
      <c r="B38" s="93" t="s">
        <v>30</v>
      </c>
      <c r="C38" s="51" t="s">
        <v>18</v>
      </c>
      <c r="D38" s="8" t="s">
        <v>14</v>
      </c>
      <c r="E38" s="8">
        <v>150</v>
      </c>
      <c r="F38" s="68">
        <v>35</v>
      </c>
      <c r="G38" s="100">
        <f t="shared" si="0"/>
        <v>5250</v>
      </c>
      <c r="H38" s="48">
        <v>0.08</v>
      </c>
      <c r="I38" s="69">
        <f t="shared" si="1"/>
        <v>12</v>
      </c>
      <c r="J38" s="103" t="s">
        <v>31</v>
      </c>
    </row>
    <row r="39" spans="1:10" ht="15" customHeight="1">
      <c r="A39" s="8">
        <v>17</v>
      </c>
      <c r="B39" s="92" t="s">
        <v>134</v>
      </c>
      <c r="C39" s="95" t="s">
        <v>136</v>
      </c>
      <c r="D39" s="96" t="s">
        <v>68</v>
      </c>
      <c r="E39" s="102">
        <v>0.324</v>
      </c>
      <c r="F39" s="68">
        <v>3420</v>
      </c>
      <c r="G39" s="100">
        <f t="shared" si="0"/>
        <v>1108.08</v>
      </c>
      <c r="H39" s="48">
        <v>34.7</v>
      </c>
      <c r="I39" s="69">
        <f t="shared" si="1"/>
        <v>11.2428</v>
      </c>
      <c r="J39" s="103" t="s">
        <v>135</v>
      </c>
    </row>
    <row r="40" spans="1:10" ht="16.5" customHeight="1">
      <c r="A40" s="8">
        <v>18</v>
      </c>
      <c r="B40" s="92" t="s">
        <v>137</v>
      </c>
      <c r="C40" s="95" t="s">
        <v>139</v>
      </c>
      <c r="D40" s="96" t="s">
        <v>68</v>
      </c>
      <c r="E40" s="102">
        <v>0.324</v>
      </c>
      <c r="F40" s="68">
        <v>4732</v>
      </c>
      <c r="G40" s="100">
        <f t="shared" si="0"/>
        <v>1533.1680000000001</v>
      </c>
      <c r="H40" s="48">
        <v>15.34</v>
      </c>
      <c r="I40" s="69">
        <f t="shared" si="1"/>
        <v>4.97016</v>
      </c>
      <c r="J40" s="103" t="s">
        <v>138</v>
      </c>
    </row>
    <row r="41" spans="1:10" ht="15" customHeight="1">
      <c r="A41" s="8">
        <v>19</v>
      </c>
      <c r="B41" s="92" t="s">
        <v>140</v>
      </c>
      <c r="C41" s="95" t="s">
        <v>142</v>
      </c>
      <c r="D41" s="96" t="s">
        <v>125</v>
      </c>
      <c r="E41" s="102">
        <v>8.161</v>
      </c>
      <c r="F41" s="68">
        <v>20280</v>
      </c>
      <c r="G41" s="100">
        <f t="shared" si="0"/>
        <v>165505.08</v>
      </c>
      <c r="H41" s="48">
        <v>32.37</v>
      </c>
      <c r="I41" s="69">
        <f t="shared" si="1"/>
        <v>264.17157</v>
      </c>
      <c r="J41" s="103" t="s">
        <v>141</v>
      </c>
    </row>
    <row r="42" spans="1:10" ht="15" customHeight="1">
      <c r="A42" s="8">
        <v>20</v>
      </c>
      <c r="B42" s="92" t="s">
        <v>143</v>
      </c>
      <c r="C42" s="95" t="s">
        <v>144</v>
      </c>
      <c r="D42" s="96" t="s">
        <v>145</v>
      </c>
      <c r="E42" s="102">
        <v>24</v>
      </c>
      <c r="F42" s="68">
        <v>216</v>
      </c>
      <c r="G42" s="100">
        <f t="shared" si="0"/>
        <v>5184</v>
      </c>
      <c r="H42" s="48">
        <v>2.21</v>
      </c>
      <c r="I42" s="69">
        <f t="shared" si="1"/>
        <v>53.04</v>
      </c>
      <c r="J42" s="103" t="s">
        <v>146</v>
      </c>
    </row>
    <row r="43" spans="1:10" ht="14.25" customHeight="1">
      <c r="A43" s="104">
        <v>21</v>
      </c>
      <c r="B43" s="105" t="s">
        <v>124</v>
      </c>
      <c r="C43" s="98" t="s">
        <v>127</v>
      </c>
      <c r="D43" s="96" t="s">
        <v>125</v>
      </c>
      <c r="E43" s="96">
        <v>135</v>
      </c>
      <c r="F43" s="106">
        <v>259</v>
      </c>
      <c r="G43" s="100">
        <f t="shared" si="0"/>
        <v>34965</v>
      </c>
      <c r="H43" s="48">
        <v>2.14</v>
      </c>
      <c r="I43" s="69">
        <f t="shared" si="1"/>
        <v>288.90000000000003</v>
      </c>
      <c r="J43" s="103" t="s">
        <v>126</v>
      </c>
    </row>
    <row r="44" spans="1:10" ht="13.5" customHeight="1">
      <c r="A44" s="122" t="s">
        <v>28</v>
      </c>
      <c r="B44" s="123"/>
      <c r="C44" s="123"/>
      <c r="D44" s="123"/>
      <c r="E44" s="123"/>
      <c r="F44" s="124"/>
      <c r="G44" s="101">
        <f>SUM(G23:G43)</f>
        <v>723082.968</v>
      </c>
      <c r="H44" s="9"/>
      <c r="I44" s="70">
        <f>SUM(I23:I43)</f>
        <v>2665.58073</v>
      </c>
      <c r="J44" s="8"/>
    </row>
    <row r="45" spans="1:10" ht="13.5" customHeight="1">
      <c r="A45" s="122" t="s">
        <v>11</v>
      </c>
      <c r="B45" s="123"/>
      <c r="C45" s="123"/>
      <c r="D45" s="123"/>
      <c r="E45" s="123"/>
      <c r="F45" s="124"/>
      <c r="G45" s="9"/>
      <c r="H45" s="9"/>
      <c r="I45" s="8"/>
      <c r="J45" s="8"/>
    </row>
    <row r="46" spans="1:10" ht="12" customHeight="1">
      <c r="A46" s="125" t="s">
        <v>10</v>
      </c>
      <c r="B46" s="126"/>
      <c r="C46" s="126"/>
      <c r="D46" s="126"/>
      <c r="E46" s="126"/>
      <c r="F46" s="127"/>
      <c r="G46" s="71">
        <f>G44</f>
        <v>723082.968</v>
      </c>
      <c r="H46" s="9"/>
      <c r="I46" s="8"/>
      <c r="J46" s="8"/>
    </row>
    <row r="47" spans="1:10" ht="12" customHeight="1">
      <c r="A47" s="116" t="s">
        <v>12</v>
      </c>
      <c r="B47" s="117"/>
      <c r="C47" s="117"/>
      <c r="D47" s="117"/>
      <c r="E47" s="117"/>
      <c r="F47" s="118"/>
      <c r="G47" s="71">
        <f>SUM(G48:G113)</f>
        <v>1800670</v>
      </c>
      <c r="H47" s="9"/>
      <c r="I47" s="8"/>
      <c r="J47" s="8"/>
    </row>
    <row r="48" spans="1:10" ht="12" customHeight="1">
      <c r="A48" s="12"/>
      <c r="B48" s="107"/>
      <c r="C48" s="107" t="s">
        <v>15</v>
      </c>
      <c r="D48" s="4" t="s">
        <v>66</v>
      </c>
      <c r="E48" s="13">
        <v>80</v>
      </c>
      <c r="F48" s="14">
        <v>105</v>
      </c>
      <c r="G48" s="72">
        <f aca="true" t="shared" si="2" ref="G48:G113">E48*F48</f>
        <v>8400</v>
      </c>
      <c r="H48" s="9"/>
      <c r="I48" s="8"/>
      <c r="J48" s="8"/>
    </row>
    <row r="49" spans="1:10" ht="12" customHeight="1">
      <c r="A49" s="12"/>
      <c r="B49" s="107"/>
      <c r="C49" s="107" t="s">
        <v>23</v>
      </c>
      <c r="D49" s="4" t="s">
        <v>9</v>
      </c>
      <c r="E49" s="21">
        <v>320</v>
      </c>
      <c r="F49" s="14">
        <v>167</v>
      </c>
      <c r="G49" s="72">
        <f t="shared" si="2"/>
        <v>53440</v>
      </c>
      <c r="H49" s="9"/>
      <c r="I49" s="8"/>
      <c r="J49" s="8"/>
    </row>
    <row r="50" spans="1:10" ht="12" customHeight="1">
      <c r="A50" s="12"/>
      <c r="B50" s="107"/>
      <c r="C50" s="107" t="s">
        <v>47</v>
      </c>
      <c r="D50" s="4" t="s">
        <v>9</v>
      </c>
      <c r="E50" s="21">
        <v>320</v>
      </c>
      <c r="F50" s="14">
        <v>126</v>
      </c>
      <c r="G50" s="72">
        <f>E50*F50</f>
        <v>40320</v>
      </c>
      <c r="H50" s="9"/>
      <c r="I50" s="8"/>
      <c r="J50" s="8"/>
    </row>
    <row r="51" spans="1:10" ht="12" customHeight="1">
      <c r="A51" s="12"/>
      <c r="B51" s="107"/>
      <c r="C51" s="107" t="s">
        <v>48</v>
      </c>
      <c r="D51" s="4" t="s">
        <v>66</v>
      </c>
      <c r="E51" s="21">
        <v>50</v>
      </c>
      <c r="F51" s="14">
        <v>90</v>
      </c>
      <c r="G51" s="72">
        <f>E51*F51</f>
        <v>4500</v>
      </c>
      <c r="H51" s="9"/>
      <c r="I51" s="8"/>
      <c r="J51" s="8"/>
    </row>
    <row r="52" spans="1:10" ht="12" customHeight="1">
      <c r="A52" s="12"/>
      <c r="B52" s="99"/>
      <c r="C52" s="99" t="s">
        <v>16</v>
      </c>
      <c r="D52" s="4" t="s">
        <v>67</v>
      </c>
      <c r="E52" s="21">
        <v>300</v>
      </c>
      <c r="F52" s="14">
        <v>35</v>
      </c>
      <c r="G52" s="72">
        <f t="shared" si="2"/>
        <v>10500</v>
      </c>
      <c r="H52" s="9"/>
      <c r="I52" s="8"/>
      <c r="J52" s="8"/>
    </row>
    <row r="53" spans="1:10" ht="12" customHeight="1">
      <c r="A53" s="12"/>
      <c r="B53" s="107"/>
      <c r="C53" s="107" t="s">
        <v>52</v>
      </c>
      <c r="D53" s="4" t="s">
        <v>17</v>
      </c>
      <c r="E53" s="13">
        <v>4</v>
      </c>
      <c r="F53" s="14">
        <v>180</v>
      </c>
      <c r="G53" s="72">
        <f t="shared" si="2"/>
        <v>720</v>
      </c>
      <c r="H53" s="9"/>
      <c r="I53" s="8"/>
      <c r="J53" s="8"/>
    </row>
    <row r="54" spans="1:10" ht="12" customHeight="1">
      <c r="A54" s="12"/>
      <c r="B54" s="99"/>
      <c r="C54" s="99" t="s">
        <v>53</v>
      </c>
      <c r="D54" s="4" t="s">
        <v>17</v>
      </c>
      <c r="E54" s="13">
        <v>2</v>
      </c>
      <c r="F54" s="14">
        <v>100</v>
      </c>
      <c r="G54" s="72">
        <f t="shared" si="2"/>
        <v>200</v>
      </c>
      <c r="H54" s="9"/>
      <c r="I54" s="8"/>
      <c r="J54" s="8"/>
    </row>
    <row r="55" spans="1:10" ht="12" customHeight="1">
      <c r="A55" s="12"/>
      <c r="B55" s="107"/>
      <c r="C55" s="107" t="s">
        <v>19</v>
      </c>
      <c r="D55" s="4" t="s">
        <v>17</v>
      </c>
      <c r="E55" s="13">
        <v>100</v>
      </c>
      <c r="F55" s="14">
        <v>25</v>
      </c>
      <c r="G55" s="72">
        <f t="shared" si="2"/>
        <v>2500</v>
      </c>
      <c r="H55" s="9"/>
      <c r="I55" s="8"/>
      <c r="J55" s="8"/>
    </row>
    <row r="56" spans="1:10" ht="12" customHeight="1">
      <c r="A56" s="12"/>
      <c r="B56" s="107"/>
      <c r="C56" s="107" t="s">
        <v>20</v>
      </c>
      <c r="D56" s="4" t="s">
        <v>17</v>
      </c>
      <c r="E56" s="13">
        <v>20</v>
      </c>
      <c r="F56" s="14">
        <v>35</v>
      </c>
      <c r="G56" s="72">
        <f t="shared" si="2"/>
        <v>700</v>
      </c>
      <c r="H56" s="9"/>
      <c r="I56" s="8"/>
      <c r="J56" s="8"/>
    </row>
    <row r="57" spans="1:10" ht="12" customHeight="1">
      <c r="A57" s="12"/>
      <c r="B57" s="107"/>
      <c r="C57" s="107" t="s">
        <v>22</v>
      </c>
      <c r="D57" s="4" t="s">
        <v>59</v>
      </c>
      <c r="E57" s="13">
        <v>30</v>
      </c>
      <c r="F57" s="14">
        <v>100</v>
      </c>
      <c r="G57" s="72">
        <f t="shared" si="2"/>
        <v>3000</v>
      </c>
      <c r="H57" s="9"/>
      <c r="I57" s="8"/>
      <c r="J57" s="8"/>
    </row>
    <row r="58" spans="1:10" ht="12" customHeight="1">
      <c r="A58" s="12"/>
      <c r="B58" s="107"/>
      <c r="C58" s="107" t="s">
        <v>113</v>
      </c>
      <c r="D58" s="4" t="s">
        <v>17</v>
      </c>
      <c r="E58" s="13">
        <v>1000</v>
      </c>
      <c r="F58" s="14">
        <v>4</v>
      </c>
      <c r="G58" s="72">
        <f t="shared" si="2"/>
        <v>4000</v>
      </c>
      <c r="H58" s="9"/>
      <c r="I58" s="8"/>
      <c r="J58" s="8"/>
    </row>
    <row r="59" spans="1:10" ht="12" customHeight="1">
      <c r="A59" s="12"/>
      <c r="B59" s="107"/>
      <c r="C59" s="107" t="s">
        <v>41</v>
      </c>
      <c r="D59" s="12" t="s">
        <v>17</v>
      </c>
      <c r="E59" s="49">
        <v>500</v>
      </c>
      <c r="F59" s="14">
        <v>3.5</v>
      </c>
      <c r="G59" s="72">
        <f t="shared" si="2"/>
        <v>1750</v>
      </c>
      <c r="H59" s="9"/>
      <c r="I59" s="8"/>
      <c r="J59" s="8"/>
    </row>
    <row r="60" spans="1:10" ht="12" customHeight="1">
      <c r="A60" s="12"/>
      <c r="B60" s="108"/>
      <c r="C60" s="108" t="s">
        <v>100</v>
      </c>
      <c r="D60" s="12" t="s">
        <v>17</v>
      </c>
      <c r="E60" s="50">
        <v>500</v>
      </c>
      <c r="F60" s="14">
        <v>3</v>
      </c>
      <c r="G60" s="72">
        <f t="shared" si="2"/>
        <v>1500</v>
      </c>
      <c r="H60" s="9"/>
      <c r="I60" s="8"/>
      <c r="J60" s="8"/>
    </row>
    <row r="61" spans="1:10" ht="12" customHeight="1">
      <c r="A61" s="12"/>
      <c r="B61" s="108"/>
      <c r="C61" s="108" t="s">
        <v>42</v>
      </c>
      <c r="D61" s="12" t="s">
        <v>17</v>
      </c>
      <c r="E61" s="50">
        <v>3</v>
      </c>
      <c r="F61" s="14">
        <v>500</v>
      </c>
      <c r="G61" s="72">
        <f t="shared" si="2"/>
        <v>1500</v>
      </c>
      <c r="H61" s="9"/>
      <c r="I61" s="8"/>
      <c r="J61" s="8"/>
    </row>
    <row r="62" spans="1:10" ht="12" customHeight="1">
      <c r="A62" s="12"/>
      <c r="B62" s="108"/>
      <c r="C62" s="108" t="s">
        <v>43</v>
      </c>
      <c r="D62" s="12" t="s">
        <v>101</v>
      </c>
      <c r="E62" s="50">
        <v>5</v>
      </c>
      <c r="F62" s="14">
        <v>88</v>
      </c>
      <c r="G62" s="72">
        <f t="shared" si="2"/>
        <v>440</v>
      </c>
      <c r="H62" s="9"/>
      <c r="I62" s="8"/>
      <c r="J62" s="8"/>
    </row>
    <row r="63" spans="1:10" ht="12" customHeight="1">
      <c r="A63" s="12"/>
      <c r="B63" s="108"/>
      <c r="C63" s="108" t="s">
        <v>44</v>
      </c>
      <c r="D63" s="12" t="s">
        <v>17</v>
      </c>
      <c r="E63" s="50">
        <v>3</v>
      </c>
      <c r="F63" s="14">
        <v>45</v>
      </c>
      <c r="G63" s="72">
        <f t="shared" si="2"/>
        <v>135</v>
      </c>
      <c r="H63" s="9"/>
      <c r="I63" s="8"/>
      <c r="J63" s="8"/>
    </row>
    <row r="64" spans="1:10" ht="12" customHeight="1">
      <c r="A64" s="12"/>
      <c r="B64" s="108"/>
      <c r="C64" s="108" t="s">
        <v>108</v>
      </c>
      <c r="D64" s="12" t="s">
        <v>17</v>
      </c>
      <c r="E64" s="50">
        <v>500</v>
      </c>
      <c r="F64" s="14">
        <v>4</v>
      </c>
      <c r="G64" s="72">
        <f t="shared" si="2"/>
        <v>2000</v>
      </c>
      <c r="H64" s="9"/>
      <c r="I64" s="8"/>
      <c r="J64" s="8"/>
    </row>
    <row r="65" spans="1:10" ht="12" customHeight="1">
      <c r="A65" s="12"/>
      <c r="B65" s="108"/>
      <c r="C65" s="108" t="s">
        <v>45</v>
      </c>
      <c r="D65" s="12" t="s">
        <v>17</v>
      </c>
      <c r="E65" s="50">
        <v>3</v>
      </c>
      <c r="F65" s="14">
        <v>356</v>
      </c>
      <c r="G65" s="72">
        <f t="shared" si="2"/>
        <v>1068</v>
      </c>
      <c r="H65" s="9"/>
      <c r="I65" s="8"/>
      <c r="J65" s="8"/>
    </row>
    <row r="66" spans="1:10" ht="12" customHeight="1">
      <c r="A66" s="12"/>
      <c r="B66" s="108"/>
      <c r="C66" s="108" t="s">
        <v>114</v>
      </c>
      <c r="D66" s="12" t="s">
        <v>9</v>
      </c>
      <c r="E66" s="50">
        <v>300</v>
      </c>
      <c r="F66" s="14">
        <v>149</v>
      </c>
      <c r="G66" s="72">
        <f t="shared" si="2"/>
        <v>44700</v>
      </c>
      <c r="H66" s="9"/>
      <c r="I66" s="8"/>
      <c r="J66" s="8"/>
    </row>
    <row r="67" spans="1:10" ht="12" customHeight="1">
      <c r="A67" s="12"/>
      <c r="B67" s="108"/>
      <c r="C67" s="108" t="s">
        <v>75</v>
      </c>
      <c r="D67" s="12" t="s">
        <v>17</v>
      </c>
      <c r="E67" s="50">
        <v>2</v>
      </c>
      <c r="F67" s="14">
        <v>150</v>
      </c>
      <c r="G67" s="72">
        <f t="shared" si="2"/>
        <v>300</v>
      </c>
      <c r="H67" s="9"/>
      <c r="I67" s="8"/>
      <c r="J67" s="8"/>
    </row>
    <row r="68" spans="1:10" ht="12" customHeight="1">
      <c r="A68" s="12"/>
      <c r="B68" s="108"/>
      <c r="C68" s="108" t="s">
        <v>103</v>
      </c>
      <c r="D68" s="12" t="s">
        <v>59</v>
      </c>
      <c r="E68" s="50">
        <v>100</v>
      </c>
      <c r="F68" s="14">
        <v>190</v>
      </c>
      <c r="G68" s="72">
        <f t="shared" si="2"/>
        <v>19000</v>
      </c>
      <c r="H68" s="9"/>
      <c r="I68" s="8"/>
      <c r="J68" s="8"/>
    </row>
    <row r="69" spans="1:10" ht="12.75">
      <c r="A69" s="12"/>
      <c r="B69" s="108"/>
      <c r="C69" s="108" t="s">
        <v>104</v>
      </c>
      <c r="D69" s="12" t="s">
        <v>17</v>
      </c>
      <c r="E69" s="50">
        <v>4</v>
      </c>
      <c r="F69" s="14">
        <v>250</v>
      </c>
      <c r="G69" s="72">
        <f t="shared" si="2"/>
        <v>1000</v>
      </c>
      <c r="H69" s="9"/>
      <c r="I69" s="8"/>
      <c r="J69" s="8"/>
    </row>
    <row r="70" spans="1:10" ht="12" customHeight="1">
      <c r="A70" s="12"/>
      <c r="B70" s="108"/>
      <c r="C70" s="108" t="s">
        <v>105</v>
      </c>
      <c r="D70" s="12" t="s">
        <v>17</v>
      </c>
      <c r="E70" s="50">
        <v>3</v>
      </c>
      <c r="F70" s="14">
        <v>450</v>
      </c>
      <c r="G70" s="72">
        <f t="shared" si="2"/>
        <v>1350</v>
      </c>
      <c r="H70" s="9"/>
      <c r="I70" s="8"/>
      <c r="J70" s="8"/>
    </row>
    <row r="71" spans="1:10" ht="12" customHeight="1">
      <c r="A71" s="12"/>
      <c r="B71" s="109"/>
      <c r="C71" s="109" t="s">
        <v>72</v>
      </c>
      <c r="D71" s="12" t="s">
        <v>17</v>
      </c>
      <c r="E71" s="50">
        <v>1</v>
      </c>
      <c r="F71" s="14">
        <v>7514</v>
      </c>
      <c r="G71" s="72">
        <f t="shared" si="2"/>
        <v>7514</v>
      </c>
      <c r="H71" s="9"/>
      <c r="I71" s="8"/>
      <c r="J71" s="8"/>
    </row>
    <row r="72" spans="1:10" ht="12" customHeight="1">
      <c r="A72" s="12"/>
      <c r="B72" s="108"/>
      <c r="C72" s="108" t="s">
        <v>102</v>
      </c>
      <c r="D72" s="12" t="s">
        <v>17</v>
      </c>
      <c r="E72" s="50">
        <v>2</v>
      </c>
      <c r="F72" s="14">
        <v>314</v>
      </c>
      <c r="G72" s="72">
        <f t="shared" si="2"/>
        <v>628</v>
      </c>
      <c r="H72" s="9"/>
      <c r="I72" s="8"/>
      <c r="J72" s="8"/>
    </row>
    <row r="73" spans="1:10" ht="12" customHeight="1">
      <c r="A73" s="12"/>
      <c r="B73" s="108"/>
      <c r="C73" s="108" t="s">
        <v>115</v>
      </c>
      <c r="D73" s="12" t="s">
        <v>73</v>
      </c>
      <c r="E73" s="50">
        <v>5</v>
      </c>
      <c r="F73" s="14">
        <v>400</v>
      </c>
      <c r="G73" s="72">
        <f t="shared" si="2"/>
        <v>2000</v>
      </c>
      <c r="H73" s="9"/>
      <c r="I73" s="8"/>
      <c r="J73" s="8"/>
    </row>
    <row r="74" spans="1:10" ht="12" customHeight="1">
      <c r="A74" s="12"/>
      <c r="B74" s="108"/>
      <c r="C74" s="108" t="s">
        <v>74</v>
      </c>
      <c r="D74" s="12" t="s">
        <v>17</v>
      </c>
      <c r="E74" s="50">
        <v>1</v>
      </c>
      <c r="F74" s="14">
        <v>5000</v>
      </c>
      <c r="G74" s="72">
        <f t="shared" si="2"/>
        <v>5000</v>
      </c>
      <c r="H74" s="9"/>
      <c r="I74" s="8"/>
      <c r="J74" s="8"/>
    </row>
    <row r="75" spans="1:10" ht="12" customHeight="1">
      <c r="A75" s="12"/>
      <c r="B75" s="108"/>
      <c r="C75" s="108" t="s">
        <v>61</v>
      </c>
      <c r="D75" s="12" t="s">
        <v>68</v>
      </c>
      <c r="E75" s="50">
        <v>35.6</v>
      </c>
      <c r="F75" s="14">
        <v>2800</v>
      </c>
      <c r="G75" s="72">
        <f t="shared" si="2"/>
        <v>99680</v>
      </c>
      <c r="H75" s="9"/>
      <c r="I75" s="8"/>
      <c r="J75" s="8"/>
    </row>
    <row r="76" spans="1:10" ht="12" customHeight="1">
      <c r="A76" s="12"/>
      <c r="B76" s="108"/>
      <c r="C76" s="108" t="s">
        <v>62</v>
      </c>
      <c r="D76" s="12" t="s">
        <v>17</v>
      </c>
      <c r="E76" s="50">
        <v>7</v>
      </c>
      <c r="F76" s="14">
        <v>200</v>
      </c>
      <c r="G76" s="72">
        <f t="shared" si="2"/>
        <v>1400</v>
      </c>
      <c r="H76" s="9"/>
      <c r="I76" s="8"/>
      <c r="J76" s="8"/>
    </row>
    <row r="77" spans="1:10" ht="12" customHeight="1">
      <c r="A77" s="12"/>
      <c r="B77" s="108"/>
      <c r="C77" s="108" t="s">
        <v>63</v>
      </c>
      <c r="D77" s="12" t="s">
        <v>9</v>
      </c>
      <c r="E77" s="50">
        <v>50</v>
      </c>
      <c r="F77" s="14">
        <v>331</v>
      </c>
      <c r="G77" s="72">
        <f t="shared" si="2"/>
        <v>16550</v>
      </c>
      <c r="H77" s="9"/>
      <c r="I77" s="8"/>
      <c r="J77" s="8"/>
    </row>
    <row r="78" spans="1:10" ht="12" customHeight="1">
      <c r="A78" s="12"/>
      <c r="B78" s="108"/>
      <c r="C78" s="108" t="s">
        <v>106</v>
      </c>
      <c r="D78" s="12" t="s">
        <v>59</v>
      </c>
      <c r="E78" s="50">
        <v>50</v>
      </c>
      <c r="F78" s="14">
        <v>240</v>
      </c>
      <c r="G78" s="72">
        <f t="shared" si="2"/>
        <v>12000</v>
      </c>
      <c r="H78" s="9"/>
      <c r="I78" s="8"/>
      <c r="J78" s="8"/>
    </row>
    <row r="79" spans="1:10" ht="12" customHeight="1">
      <c r="A79" s="12"/>
      <c r="B79" s="108"/>
      <c r="C79" s="108" t="s">
        <v>69</v>
      </c>
      <c r="D79" s="12" t="s">
        <v>17</v>
      </c>
      <c r="E79" s="50">
        <v>5</v>
      </c>
      <c r="F79" s="14">
        <v>600</v>
      </c>
      <c r="G79" s="72">
        <f t="shared" si="2"/>
        <v>3000</v>
      </c>
      <c r="H79" s="9"/>
      <c r="I79" s="8"/>
      <c r="J79" s="8"/>
    </row>
    <row r="80" spans="1:10" ht="12" customHeight="1">
      <c r="A80" s="12"/>
      <c r="B80" s="108"/>
      <c r="C80" s="108" t="s">
        <v>70</v>
      </c>
      <c r="D80" s="12" t="s">
        <v>17</v>
      </c>
      <c r="E80" s="50">
        <v>300</v>
      </c>
      <c r="F80" s="14">
        <v>1.2</v>
      </c>
      <c r="G80" s="72">
        <f t="shared" si="2"/>
        <v>360</v>
      </c>
      <c r="H80" s="9"/>
      <c r="I80" s="8"/>
      <c r="J80" s="8"/>
    </row>
    <row r="81" spans="1:10" ht="12" customHeight="1">
      <c r="A81" s="12"/>
      <c r="B81" s="108"/>
      <c r="C81" s="108" t="s">
        <v>71</v>
      </c>
      <c r="D81" s="12" t="s">
        <v>9</v>
      </c>
      <c r="E81" s="50">
        <v>300</v>
      </c>
      <c r="F81" s="14">
        <v>16</v>
      </c>
      <c r="G81" s="72">
        <f t="shared" si="2"/>
        <v>4800</v>
      </c>
      <c r="H81" s="9"/>
      <c r="I81" s="8"/>
      <c r="J81" s="8"/>
    </row>
    <row r="82" spans="1:10" ht="12" customHeight="1">
      <c r="A82" s="12"/>
      <c r="B82" s="108"/>
      <c r="C82" s="108" t="s">
        <v>107</v>
      </c>
      <c r="D82" s="12" t="s">
        <v>68</v>
      </c>
      <c r="E82" s="50">
        <v>7</v>
      </c>
      <c r="F82" s="14">
        <v>1000</v>
      </c>
      <c r="G82" s="72">
        <f t="shared" si="2"/>
        <v>7000</v>
      </c>
      <c r="H82" s="9"/>
      <c r="I82" s="8"/>
      <c r="J82" s="8"/>
    </row>
    <row r="83" spans="1:10" ht="12" customHeight="1">
      <c r="A83" s="12"/>
      <c r="B83" s="108"/>
      <c r="C83" s="108" t="s">
        <v>46</v>
      </c>
      <c r="D83" s="12" t="s">
        <v>17</v>
      </c>
      <c r="E83" s="50">
        <v>5</v>
      </c>
      <c r="F83" s="14">
        <v>100</v>
      </c>
      <c r="G83" s="72">
        <f t="shared" si="2"/>
        <v>500</v>
      </c>
      <c r="H83" s="9"/>
      <c r="I83" s="8"/>
      <c r="J83" s="8"/>
    </row>
    <row r="84" spans="1:10" ht="12.75" customHeight="1">
      <c r="A84" s="12"/>
      <c r="B84" s="108"/>
      <c r="C84" s="108" t="s">
        <v>55</v>
      </c>
      <c r="D84" s="12" t="s">
        <v>17</v>
      </c>
      <c r="E84" s="50">
        <v>5</v>
      </c>
      <c r="F84" s="14">
        <v>530</v>
      </c>
      <c r="G84" s="72">
        <f t="shared" si="2"/>
        <v>2650</v>
      </c>
      <c r="H84" s="9"/>
      <c r="I84" s="8"/>
      <c r="J84" s="8"/>
    </row>
    <row r="85" spans="1:10" ht="12.75" customHeight="1">
      <c r="A85" s="12"/>
      <c r="B85" s="108"/>
      <c r="C85" s="108" t="s">
        <v>54</v>
      </c>
      <c r="D85" s="12" t="s">
        <v>17</v>
      </c>
      <c r="E85" s="50">
        <v>1</v>
      </c>
      <c r="F85" s="14">
        <v>500</v>
      </c>
      <c r="G85" s="72">
        <f t="shared" si="2"/>
        <v>500</v>
      </c>
      <c r="H85" s="9"/>
      <c r="I85" s="8"/>
      <c r="J85" s="8"/>
    </row>
    <row r="86" spans="1:10" ht="12.75" customHeight="1">
      <c r="A86" s="12"/>
      <c r="B86" s="107"/>
      <c r="C86" s="107" t="s">
        <v>40</v>
      </c>
      <c r="D86" s="12" t="s">
        <v>17</v>
      </c>
      <c r="E86" s="50">
        <v>2</v>
      </c>
      <c r="F86" s="14">
        <v>245</v>
      </c>
      <c r="G86" s="72">
        <f t="shared" si="2"/>
        <v>490</v>
      </c>
      <c r="H86" s="9"/>
      <c r="I86" s="8"/>
      <c r="J86" s="8"/>
    </row>
    <row r="87" spans="1:10" ht="12.75" customHeight="1">
      <c r="A87" s="12"/>
      <c r="B87" s="107"/>
      <c r="C87" s="107" t="s">
        <v>128</v>
      </c>
      <c r="D87" s="12" t="s">
        <v>68</v>
      </c>
      <c r="E87" s="50">
        <v>80</v>
      </c>
      <c r="F87" s="14">
        <v>6500</v>
      </c>
      <c r="G87" s="72">
        <f t="shared" si="2"/>
        <v>520000</v>
      </c>
      <c r="H87" s="9"/>
      <c r="I87" s="8"/>
      <c r="J87" s="8"/>
    </row>
    <row r="88" spans="1:10" ht="12.75" customHeight="1">
      <c r="A88" s="12"/>
      <c r="B88" s="110"/>
      <c r="C88" s="112" t="s">
        <v>151</v>
      </c>
      <c r="D88" s="4" t="s">
        <v>145</v>
      </c>
      <c r="E88" s="21">
        <v>25</v>
      </c>
      <c r="F88" s="14">
        <v>50</v>
      </c>
      <c r="G88" s="72">
        <f>F88*E88</f>
        <v>1250</v>
      </c>
      <c r="H88" s="9"/>
      <c r="I88" s="8"/>
      <c r="J88" s="8"/>
    </row>
    <row r="89" spans="1:10" ht="12.75" customHeight="1">
      <c r="A89" s="12"/>
      <c r="B89" s="110"/>
      <c r="C89" s="112" t="s">
        <v>152</v>
      </c>
      <c r="D89" s="4" t="s">
        <v>145</v>
      </c>
      <c r="E89" s="21">
        <v>25</v>
      </c>
      <c r="F89" s="14">
        <v>65</v>
      </c>
      <c r="G89" s="72">
        <f>F89*E89</f>
        <v>1625</v>
      </c>
      <c r="H89" s="9"/>
      <c r="I89" s="8"/>
      <c r="J89" s="8"/>
    </row>
    <row r="90" spans="1:10" ht="12.75" customHeight="1">
      <c r="A90" s="12"/>
      <c r="B90" s="110"/>
      <c r="C90" s="113" t="s">
        <v>150</v>
      </c>
      <c r="D90" s="4" t="s">
        <v>145</v>
      </c>
      <c r="E90" s="21">
        <v>1</v>
      </c>
      <c r="F90" s="14">
        <v>600</v>
      </c>
      <c r="G90" s="72">
        <f>F90*E90</f>
        <v>600</v>
      </c>
      <c r="H90" s="9"/>
      <c r="I90" s="8"/>
      <c r="J90" s="8"/>
    </row>
    <row r="91" spans="1:10" ht="12.75" customHeight="1">
      <c r="A91" s="12"/>
      <c r="B91" s="110"/>
      <c r="C91" s="107" t="s">
        <v>147</v>
      </c>
      <c r="D91" s="12" t="s">
        <v>17</v>
      </c>
      <c r="E91" s="50">
        <v>1</v>
      </c>
      <c r="F91" s="14">
        <v>150</v>
      </c>
      <c r="G91" s="72">
        <f>E91*F91</f>
        <v>150</v>
      </c>
      <c r="H91" s="9"/>
      <c r="I91" s="8"/>
      <c r="J91" s="8"/>
    </row>
    <row r="92" spans="1:10" ht="12.75" customHeight="1">
      <c r="A92" s="12"/>
      <c r="B92" s="110"/>
      <c r="C92" s="107" t="s">
        <v>148</v>
      </c>
      <c r="D92" s="12" t="s">
        <v>59</v>
      </c>
      <c r="E92" s="50">
        <v>50</v>
      </c>
      <c r="F92" s="14">
        <v>120</v>
      </c>
      <c r="G92" s="72">
        <f>E92*F92</f>
        <v>6000</v>
      </c>
      <c r="H92" s="9"/>
      <c r="I92" s="8"/>
      <c r="J92" s="8"/>
    </row>
    <row r="93" spans="1:10" ht="12.75" customHeight="1">
      <c r="A93" s="12"/>
      <c r="B93" s="110"/>
      <c r="C93" s="112" t="s">
        <v>149</v>
      </c>
      <c r="D93" s="4" t="s">
        <v>145</v>
      </c>
      <c r="E93" s="13">
        <v>1</v>
      </c>
      <c r="F93" s="14">
        <v>20000</v>
      </c>
      <c r="G93" s="72">
        <f>F93*E93</f>
        <v>20000</v>
      </c>
      <c r="H93" s="9"/>
      <c r="I93" s="8"/>
      <c r="J93" s="8"/>
    </row>
    <row r="94" spans="1:10" ht="12.75" customHeight="1">
      <c r="A94" s="12"/>
      <c r="B94" s="110"/>
      <c r="C94" s="112" t="s">
        <v>153</v>
      </c>
      <c r="D94" s="4" t="s">
        <v>145</v>
      </c>
      <c r="E94" s="21">
        <v>3</v>
      </c>
      <c r="F94" s="114">
        <v>105</v>
      </c>
      <c r="G94" s="72">
        <f>F94*E94</f>
        <v>315</v>
      </c>
      <c r="H94" s="9"/>
      <c r="I94" s="8"/>
      <c r="J94" s="8"/>
    </row>
    <row r="95" spans="1:10" ht="12.75" customHeight="1">
      <c r="A95" s="12"/>
      <c r="B95" s="110"/>
      <c r="C95" s="112" t="s">
        <v>154</v>
      </c>
      <c r="D95" s="4" t="s">
        <v>68</v>
      </c>
      <c r="E95" s="21">
        <v>5</v>
      </c>
      <c r="F95" s="114">
        <v>3000</v>
      </c>
      <c r="G95" s="72">
        <f>F95*E95</f>
        <v>15000</v>
      </c>
      <c r="H95" s="9"/>
      <c r="I95" s="8"/>
      <c r="J95" s="8"/>
    </row>
    <row r="96" spans="1:10" ht="12.75" customHeight="1">
      <c r="A96" s="12"/>
      <c r="B96" s="110"/>
      <c r="C96" s="112" t="s">
        <v>155</v>
      </c>
      <c r="D96" s="4" t="s">
        <v>17</v>
      </c>
      <c r="E96" s="21">
        <v>160</v>
      </c>
      <c r="F96" s="114">
        <v>140</v>
      </c>
      <c r="G96" s="72">
        <f>E96*F96</f>
        <v>22400</v>
      </c>
      <c r="H96" s="9"/>
      <c r="I96" s="8"/>
      <c r="J96" s="8"/>
    </row>
    <row r="97" spans="1:10" ht="12.75" customHeight="1">
      <c r="A97" s="12"/>
      <c r="B97" s="110"/>
      <c r="C97" s="112" t="s">
        <v>156</v>
      </c>
      <c r="D97" s="4" t="s">
        <v>17</v>
      </c>
      <c r="E97" s="21">
        <v>5</v>
      </c>
      <c r="F97" s="114">
        <v>400</v>
      </c>
      <c r="G97" s="72">
        <f>E97*F97</f>
        <v>2000</v>
      </c>
      <c r="H97" s="9"/>
      <c r="I97" s="8"/>
      <c r="J97" s="8"/>
    </row>
    <row r="98" spans="1:10" ht="12.75" customHeight="1">
      <c r="A98" s="12"/>
      <c r="B98" s="110"/>
      <c r="C98" s="112" t="s">
        <v>157</v>
      </c>
      <c r="D98" s="4" t="s">
        <v>145</v>
      </c>
      <c r="E98" s="21">
        <v>2</v>
      </c>
      <c r="F98" s="114">
        <v>300</v>
      </c>
      <c r="G98" s="72">
        <f aca="true" t="shared" si="3" ref="G98:G106">F98*E98</f>
        <v>600</v>
      </c>
      <c r="H98" s="9"/>
      <c r="I98" s="8"/>
      <c r="J98" s="8"/>
    </row>
    <row r="99" spans="1:10" ht="12.75" customHeight="1">
      <c r="A99" s="12"/>
      <c r="B99" s="110"/>
      <c r="C99" s="112" t="s">
        <v>158</v>
      </c>
      <c r="D99" s="4" t="s">
        <v>159</v>
      </c>
      <c r="E99" s="21">
        <v>10</v>
      </c>
      <c r="F99" s="114">
        <v>2000</v>
      </c>
      <c r="G99" s="72">
        <f t="shared" si="3"/>
        <v>20000</v>
      </c>
      <c r="H99" s="9"/>
      <c r="I99" s="8"/>
      <c r="J99" s="8"/>
    </row>
    <row r="100" spans="1:10" ht="12.75" customHeight="1">
      <c r="A100" s="12"/>
      <c r="B100" s="110"/>
      <c r="C100" s="112" t="s">
        <v>160</v>
      </c>
      <c r="D100" s="4" t="s">
        <v>145</v>
      </c>
      <c r="E100" s="21">
        <v>2</v>
      </c>
      <c r="F100" s="114">
        <v>250</v>
      </c>
      <c r="G100" s="72">
        <f t="shared" si="3"/>
        <v>500</v>
      </c>
      <c r="H100" s="9"/>
      <c r="I100" s="8"/>
      <c r="J100" s="8"/>
    </row>
    <row r="101" spans="1:10" ht="12.75" customHeight="1">
      <c r="A101" s="12"/>
      <c r="B101" s="110"/>
      <c r="C101" s="112" t="s">
        <v>161</v>
      </c>
      <c r="D101" s="4" t="s">
        <v>145</v>
      </c>
      <c r="E101" s="21">
        <v>4</v>
      </c>
      <c r="F101" s="14">
        <v>250</v>
      </c>
      <c r="G101" s="72">
        <f t="shared" si="3"/>
        <v>1000</v>
      </c>
      <c r="H101" s="9"/>
      <c r="I101" s="8"/>
      <c r="J101" s="8"/>
    </row>
    <row r="102" spans="1:10" ht="12.75" customHeight="1">
      <c r="A102" s="12"/>
      <c r="B102" s="110"/>
      <c r="C102" s="112" t="s">
        <v>162</v>
      </c>
      <c r="D102" s="4" t="s">
        <v>17</v>
      </c>
      <c r="E102" s="21">
        <v>4</v>
      </c>
      <c r="F102" s="111">
        <v>65</v>
      </c>
      <c r="G102" s="72">
        <f t="shared" si="3"/>
        <v>260</v>
      </c>
      <c r="H102" s="9"/>
      <c r="I102" s="8"/>
      <c r="J102" s="8"/>
    </row>
    <row r="103" spans="1:10" ht="12.75" customHeight="1">
      <c r="A103" s="12"/>
      <c r="B103" s="110"/>
      <c r="C103" s="112" t="s">
        <v>163</v>
      </c>
      <c r="D103" s="4" t="s">
        <v>164</v>
      </c>
      <c r="E103" s="21">
        <v>2</v>
      </c>
      <c r="F103" s="14">
        <v>300</v>
      </c>
      <c r="G103" s="72">
        <f t="shared" si="3"/>
        <v>600</v>
      </c>
      <c r="H103" s="9"/>
      <c r="I103" s="8"/>
      <c r="J103" s="8"/>
    </row>
    <row r="104" spans="1:10" ht="12.75" customHeight="1">
      <c r="A104" s="12"/>
      <c r="B104" s="110"/>
      <c r="C104" s="112" t="s">
        <v>165</v>
      </c>
      <c r="D104" s="4" t="s">
        <v>68</v>
      </c>
      <c r="E104" s="21">
        <v>0.5</v>
      </c>
      <c r="F104" s="14">
        <v>4500</v>
      </c>
      <c r="G104" s="72">
        <f t="shared" si="3"/>
        <v>2250</v>
      </c>
      <c r="H104" s="9"/>
      <c r="I104" s="8"/>
      <c r="J104" s="8"/>
    </row>
    <row r="105" spans="1:10" ht="12.75" customHeight="1">
      <c r="A105" s="12"/>
      <c r="B105" s="110"/>
      <c r="C105" s="115" t="s">
        <v>166</v>
      </c>
      <c r="D105" s="4" t="s">
        <v>167</v>
      </c>
      <c r="E105" s="21">
        <v>0.1</v>
      </c>
      <c r="F105" s="14">
        <v>50000</v>
      </c>
      <c r="G105" s="72">
        <f t="shared" si="3"/>
        <v>5000</v>
      </c>
      <c r="H105" s="9"/>
      <c r="I105" s="8"/>
      <c r="J105" s="8"/>
    </row>
    <row r="106" spans="1:10" ht="12.75" customHeight="1">
      <c r="A106" s="12"/>
      <c r="B106" s="110"/>
      <c r="C106" s="112" t="s">
        <v>168</v>
      </c>
      <c r="D106" s="4" t="s">
        <v>145</v>
      </c>
      <c r="E106" s="13">
        <v>2</v>
      </c>
      <c r="F106" s="14">
        <v>50000</v>
      </c>
      <c r="G106" s="72">
        <f t="shared" si="3"/>
        <v>100000</v>
      </c>
      <c r="H106" s="9"/>
      <c r="I106" s="8"/>
      <c r="J106" s="8"/>
    </row>
    <row r="107" spans="1:10" ht="12.75" customHeight="1">
      <c r="A107" s="12"/>
      <c r="B107" s="110"/>
      <c r="C107" s="112" t="s">
        <v>169</v>
      </c>
      <c r="D107" s="4" t="s">
        <v>145</v>
      </c>
      <c r="E107" s="13">
        <v>5</v>
      </c>
      <c r="F107" s="14">
        <v>21025</v>
      </c>
      <c r="G107" s="72">
        <f aca="true" t="shared" si="4" ref="G107:G112">F107*E107</f>
        <v>105125</v>
      </c>
      <c r="H107" s="9"/>
      <c r="I107" s="8"/>
      <c r="J107" s="8"/>
    </row>
    <row r="108" spans="1:10" ht="12.75" customHeight="1">
      <c r="A108" s="12"/>
      <c r="B108" s="110"/>
      <c r="C108" s="110" t="s">
        <v>170</v>
      </c>
      <c r="D108" s="12" t="s">
        <v>14</v>
      </c>
      <c r="E108" s="50">
        <v>100</v>
      </c>
      <c r="F108" s="14">
        <v>1500</v>
      </c>
      <c r="G108" s="72">
        <f t="shared" si="4"/>
        <v>150000</v>
      </c>
      <c r="H108" s="9"/>
      <c r="I108" s="8"/>
      <c r="J108" s="8"/>
    </row>
    <row r="109" spans="1:10" ht="12.75" customHeight="1">
      <c r="A109" s="12"/>
      <c r="B109" s="110"/>
      <c r="C109" s="110" t="s">
        <v>171</v>
      </c>
      <c r="D109" s="12" t="s">
        <v>14</v>
      </c>
      <c r="E109" s="50">
        <v>140</v>
      </c>
      <c r="F109" s="14">
        <v>1540</v>
      </c>
      <c r="G109" s="72">
        <f t="shared" si="4"/>
        <v>215600</v>
      </c>
      <c r="H109" s="9"/>
      <c r="I109" s="8"/>
      <c r="J109" s="8"/>
    </row>
    <row r="110" spans="1:10" ht="12.75" customHeight="1">
      <c r="A110" s="12"/>
      <c r="B110" s="110"/>
      <c r="C110" s="110" t="s">
        <v>172</v>
      </c>
      <c r="D110" s="12" t="s">
        <v>14</v>
      </c>
      <c r="E110" s="50">
        <v>70</v>
      </c>
      <c r="F110" s="14">
        <v>550</v>
      </c>
      <c r="G110" s="72">
        <f t="shared" si="4"/>
        <v>38500</v>
      </c>
      <c r="H110" s="9"/>
      <c r="I110" s="8"/>
      <c r="J110" s="8"/>
    </row>
    <row r="111" spans="1:10" ht="12.75" customHeight="1">
      <c r="A111" s="12"/>
      <c r="B111" s="110"/>
      <c r="C111" s="110" t="s">
        <v>173</v>
      </c>
      <c r="D111" s="12" t="s">
        <v>14</v>
      </c>
      <c r="E111" s="50">
        <v>70</v>
      </c>
      <c r="F111" s="14">
        <v>680</v>
      </c>
      <c r="G111" s="72">
        <f t="shared" si="4"/>
        <v>47600</v>
      </c>
      <c r="H111" s="9"/>
      <c r="I111" s="8"/>
      <c r="J111" s="8"/>
    </row>
    <row r="112" spans="1:10" ht="12.75" customHeight="1">
      <c r="A112" s="12"/>
      <c r="B112" s="110"/>
      <c r="C112" s="110" t="s">
        <v>174</v>
      </c>
      <c r="D112" s="12" t="s">
        <v>14</v>
      </c>
      <c r="E112" s="50">
        <v>90</v>
      </c>
      <c r="F112" s="14">
        <v>1630</v>
      </c>
      <c r="G112" s="72">
        <f t="shared" si="4"/>
        <v>146700</v>
      </c>
      <c r="H112" s="9"/>
      <c r="I112" s="8"/>
      <c r="J112" s="8"/>
    </row>
    <row r="113" spans="1:10" ht="12.75">
      <c r="A113" s="12"/>
      <c r="B113" s="107"/>
      <c r="C113" s="107" t="s">
        <v>56</v>
      </c>
      <c r="D113" s="12" t="s">
        <v>17</v>
      </c>
      <c r="E113" s="50">
        <v>140</v>
      </c>
      <c r="F113" s="14">
        <v>75</v>
      </c>
      <c r="G113" s="72">
        <f t="shared" si="2"/>
        <v>10500</v>
      </c>
      <c r="H113" s="9"/>
      <c r="I113" s="8"/>
      <c r="J113" s="8"/>
    </row>
    <row r="114" spans="1:10" ht="12.75">
      <c r="A114" s="128" t="s">
        <v>29</v>
      </c>
      <c r="B114" s="129"/>
      <c r="C114" s="129"/>
      <c r="D114" s="129"/>
      <c r="E114" s="129"/>
      <c r="F114" s="130"/>
      <c r="G114" s="73">
        <f>G46+G47</f>
        <v>2523752.968</v>
      </c>
      <c r="H114" s="40"/>
      <c r="I114" s="41">
        <f>I44</f>
        <v>2665.58073</v>
      </c>
      <c r="J114" s="42"/>
    </row>
    <row r="115" spans="1:10" ht="12.75">
      <c r="A115" s="43"/>
      <c r="B115" s="44"/>
      <c r="C115" s="44"/>
      <c r="D115" s="33"/>
      <c r="E115" s="45"/>
      <c r="F115" s="46"/>
      <c r="G115" s="46"/>
      <c r="H115" s="46"/>
      <c r="I115" s="46"/>
      <c r="J115" s="46"/>
    </row>
  </sheetData>
  <sheetProtection/>
  <mergeCells count="6">
    <mergeCell ref="A47:F47"/>
    <mergeCell ref="B22:E22"/>
    <mergeCell ref="A44:F44"/>
    <mergeCell ref="A45:F45"/>
    <mergeCell ref="A46:F46"/>
    <mergeCell ref="A114:F114"/>
  </mergeCells>
  <conditionalFormatting sqref="G114:I114 G44:G47 H69:I86 H113:I113 H44:I67">
    <cfRule type="expression" priority="1004" dxfId="441" stopIfTrue="1">
      <formula>AND(AND(#REF!=0,#REF!&lt;&gt;#REF!),LEN($B44)&gt;0)</formula>
    </cfRule>
    <cfRule type="expression" priority="1005" dxfId="442" stopIfTrue="1">
      <formula>AND(AND(#REF!=0,#REF!=#REF!),AND(LEN($C44)&gt;0,LEN($B44)&gt;0))</formula>
    </cfRule>
    <cfRule type="expression" priority="1006" dxfId="443" stopIfTrue="1">
      <formula>AND(LEN($C44)=0,LEN($B44)&gt;0)</formula>
    </cfRule>
  </conditionalFormatting>
  <conditionalFormatting sqref="D84:E86 D69:E81 D113:E113 D48:E67">
    <cfRule type="expression" priority="663" dxfId="441" stopIfTrue="1">
      <formula>AND(AND(#REF!=0,#REF!&lt;&gt;#REF!),LEN(#REF!)&gt;0)</formula>
    </cfRule>
    <cfRule type="expression" priority="664" dxfId="442" stopIfTrue="1">
      <formula>AND(AND(#REF!=0,#REF!=#REF!),AND(LEN($B48)&gt;0,LEN(#REF!)&gt;0))</formula>
    </cfRule>
    <cfRule type="expression" priority="665" dxfId="443" stopIfTrue="1">
      <formula>AND(LEN($B48)=0,LEN(#REF!)&gt;0)</formula>
    </cfRule>
  </conditionalFormatting>
  <conditionalFormatting sqref="D82:E83">
    <cfRule type="expression" priority="651" dxfId="441" stopIfTrue="1">
      <formula>AND(AND(#REF!=0,#REF!&lt;&gt;#REF!),LEN(#REF!)&gt;0)</formula>
    </cfRule>
    <cfRule type="expression" priority="652" dxfId="442" stopIfTrue="1">
      <formula>AND(AND(#REF!=0,#REF!=#REF!),AND(LEN($B82)&gt;0,LEN(#REF!)&gt;0))</formula>
    </cfRule>
    <cfRule type="expression" priority="653" dxfId="443" stopIfTrue="1">
      <formula>AND(LEN($B82)=0,LEN(#REF!)&gt;0)</formula>
    </cfRule>
  </conditionalFormatting>
  <conditionalFormatting sqref="H87:I112">
    <cfRule type="expression" priority="496" dxfId="441" stopIfTrue="1">
      <formula>AND(AND(#REF!=0,#REF!&lt;&gt;#REF!),LEN($B87)&gt;0)</formula>
    </cfRule>
    <cfRule type="expression" priority="497" dxfId="442" stopIfTrue="1">
      <formula>AND(AND(#REF!=0,#REF!=#REF!),AND(LEN($C87)&gt;0,LEN($B87)&gt;0))</formula>
    </cfRule>
    <cfRule type="expression" priority="498" dxfId="443" stopIfTrue="1">
      <formula>AND(LEN($C87)=0,LEN($B87)&gt;0)</formula>
    </cfRule>
  </conditionalFormatting>
  <conditionalFormatting sqref="D87:E87 D108:E108 D112:E112">
    <cfRule type="expression" priority="493" dxfId="441" stopIfTrue="1">
      <formula>AND(AND(#REF!=0,#REF!&lt;&gt;#REF!),LEN(#REF!)&gt;0)</formula>
    </cfRule>
    <cfRule type="expression" priority="494" dxfId="442" stopIfTrue="1">
      <formula>AND(AND(#REF!=0,#REF!=#REF!),AND(LEN($B87)&gt;0,LEN(#REF!)&gt;0))</formula>
    </cfRule>
    <cfRule type="expression" priority="495" dxfId="443" stopIfTrue="1">
      <formula>AND(LEN($B87)=0,LEN(#REF!)&gt;0)</formula>
    </cfRule>
  </conditionalFormatting>
  <conditionalFormatting sqref="H68:I68 A23:A43">
    <cfRule type="expression" priority="3115" dxfId="441" stopIfTrue="1">
      <formula>AND(AND(#REF!=0,#REF!&lt;&gt;#REF!),LEN('Локальная смета'!#REF!)&gt;0)</formula>
    </cfRule>
    <cfRule type="expression" priority="3116" dxfId="442" stopIfTrue="1">
      <formula>AND(AND(#REF!=0,#REF!=#REF!),AND(LEN($B23)&gt;0,LEN('Локальная смета'!#REF!)&gt;0))</formula>
    </cfRule>
    <cfRule type="expression" priority="3117" dxfId="443" stopIfTrue="1">
      <formula>AND(LEN($B23)=0,LEN('Локальная смета'!#REF!)&gt;0)</formula>
    </cfRule>
  </conditionalFormatting>
  <conditionalFormatting sqref="D68:E68">
    <cfRule type="expression" priority="3130" dxfId="441" stopIfTrue="1">
      <formula>AND(AND(#REF!=0,#REF!&lt;&gt;#REF!),LEN(#REF!)&gt;0)</formula>
    </cfRule>
    <cfRule type="expression" priority="3131" dxfId="442" stopIfTrue="1">
      <formula>AND(AND(#REF!=0,#REF!=#REF!),AND(LEN('Локальная смета'!#REF!)&gt;0,LEN(#REF!)&gt;0))</formula>
    </cfRule>
    <cfRule type="expression" priority="3132" dxfId="443" stopIfTrue="1">
      <formula>AND(LEN('Локальная смета'!#REF!)=0,LEN(#REF!)&gt;0)</formula>
    </cfRule>
  </conditionalFormatting>
  <conditionalFormatting sqref="D23:E23">
    <cfRule type="expression" priority="277" dxfId="441" stopIfTrue="1">
      <formula>AND(AND(#REF!=0,#REF!&lt;&gt;#REF!),LEN('Локальная смета'!#REF!)&gt;0)</formula>
    </cfRule>
    <cfRule type="expression" priority="278" dxfId="442" stopIfTrue="1">
      <formula>AND(AND(#REF!=0,#REF!=#REF!),AND(LEN($B23)&gt;0,LEN('Локальная смета'!#REF!)&gt;0))</formula>
    </cfRule>
    <cfRule type="expression" priority="279" dxfId="443" stopIfTrue="1">
      <formula>AND(LEN($B23)=0,LEN('Локальная смета'!#REF!)&gt;0)</formula>
    </cfRule>
  </conditionalFormatting>
  <conditionalFormatting sqref="C23">
    <cfRule type="expression" priority="274" dxfId="444" stopIfTrue="1">
      <formula>AND(AND(#REF!=0,'Локальная смета'!#REF!&lt;&gt;#REF!),LEN('Локальная смета'!#REF!)&gt;0)</formula>
    </cfRule>
    <cfRule type="expression" priority="275" dxfId="445" stopIfTrue="1">
      <formula>AND(AND('Локальная смета'!#REF!=0,'Локальная смета'!#REF!=#REF!),AND(LEN($B23)&gt;0,LEN('Локальная смета'!#REF!)&gt;0))</formula>
    </cfRule>
    <cfRule type="expression" priority="276" dxfId="443" stopIfTrue="1">
      <formula>AND(LEN($B23)=0,LEN('Локальная смета'!#REF!)&gt;0)</formula>
    </cfRule>
  </conditionalFormatting>
  <conditionalFormatting sqref="H23">
    <cfRule type="expression" priority="280" dxfId="444" stopIfTrue="1">
      <formula>AND(AND(#REF!=0,'Локальная смета'!#REF!&lt;&gt;#REF!),LEN($B23)&gt;0)</formula>
    </cfRule>
    <cfRule type="expression" priority="281" dxfId="445" stopIfTrue="1">
      <formula>AND(AND('Локальная смета'!#REF!=0,'Локальная смета'!#REF!=#REF!),AND(LEN($C23)&gt;0,LEN($B23)&gt;0))</formula>
    </cfRule>
    <cfRule type="expression" priority="282" dxfId="443" stopIfTrue="1">
      <formula>AND(LEN($C23)=0,LEN($B23)&gt;0)</formula>
    </cfRule>
  </conditionalFormatting>
  <conditionalFormatting sqref="D24:E24">
    <cfRule type="expression" priority="268" dxfId="441" stopIfTrue="1">
      <formula>AND(AND(#REF!=0,#REF!&lt;&gt;#REF!),LEN('Локальная смета'!#REF!)&gt;0)</formula>
    </cfRule>
    <cfRule type="expression" priority="269" dxfId="442" stopIfTrue="1">
      <formula>AND(AND(#REF!=0,#REF!=#REF!),AND(LEN($B24)&gt;0,LEN('Локальная смета'!#REF!)&gt;0))</formula>
    </cfRule>
    <cfRule type="expression" priority="270" dxfId="443" stopIfTrue="1">
      <formula>AND(LEN($B24)=0,LEN('Локальная смета'!#REF!)&gt;0)</formula>
    </cfRule>
  </conditionalFormatting>
  <conditionalFormatting sqref="C24">
    <cfRule type="expression" priority="265" dxfId="444" stopIfTrue="1">
      <formula>AND(AND(#REF!=0,'Локальная смета'!#REF!&lt;&gt;#REF!),LEN('Локальная смета'!#REF!)&gt;0)</formula>
    </cfRule>
    <cfRule type="expression" priority="266" dxfId="445" stopIfTrue="1">
      <formula>AND(AND('Локальная смета'!#REF!=0,'Локальная смета'!#REF!=#REF!),AND(LEN($B24)&gt;0,LEN('Локальная смета'!#REF!)&gt;0))</formula>
    </cfRule>
    <cfRule type="expression" priority="267" dxfId="443" stopIfTrue="1">
      <formula>AND(LEN($B24)=0,LEN('Локальная смета'!#REF!)&gt;0)</formula>
    </cfRule>
  </conditionalFormatting>
  <conditionalFormatting sqref="D26:E26">
    <cfRule type="expression" priority="244" dxfId="441" stopIfTrue="1">
      <formula>AND(AND(#REF!=0,#REF!&lt;&gt;#REF!),LEN('Локальная смета'!#REF!)&gt;0)</formula>
    </cfRule>
    <cfRule type="expression" priority="245" dxfId="442" stopIfTrue="1">
      <formula>AND(AND(#REF!=0,#REF!=#REF!),AND(LEN($B26)&gt;0,LEN('Локальная смета'!#REF!)&gt;0))</formula>
    </cfRule>
    <cfRule type="expression" priority="246" dxfId="443" stopIfTrue="1">
      <formula>AND(LEN($B26)=0,LEN('Локальная смета'!#REF!)&gt;0)</formula>
    </cfRule>
  </conditionalFormatting>
  <conditionalFormatting sqref="C26">
    <cfRule type="expression" priority="241" dxfId="444" stopIfTrue="1">
      <formula>AND(AND(#REF!=0,'Локальная смета'!#REF!&lt;&gt;#REF!),LEN('Локальная смета'!#REF!)&gt;0)</formula>
    </cfRule>
    <cfRule type="expression" priority="242" dxfId="445" stopIfTrue="1">
      <formula>AND(AND('Локальная смета'!#REF!=0,'Локальная смета'!#REF!=#REF!),AND(LEN($B26)&gt;0,LEN('Локальная смета'!#REF!)&gt;0))</formula>
    </cfRule>
    <cfRule type="expression" priority="243" dxfId="443" stopIfTrue="1">
      <formula>AND(LEN($B26)=0,LEN('Локальная смета'!#REF!)&gt;0)</formula>
    </cfRule>
  </conditionalFormatting>
  <conditionalFormatting sqref="D29:E29">
    <cfRule type="expression" priority="220" dxfId="441" stopIfTrue="1">
      <formula>AND(AND(#REF!=0,#REF!&lt;&gt;#REF!),LEN('Локальная смета'!#REF!)&gt;0)</formula>
    </cfRule>
    <cfRule type="expression" priority="221" dxfId="442" stopIfTrue="1">
      <formula>AND(AND(#REF!=0,#REF!=#REF!),AND(LEN($B29)&gt;0,LEN('Локальная смета'!#REF!)&gt;0))</formula>
    </cfRule>
    <cfRule type="expression" priority="222" dxfId="443" stopIfTrue="1">
      <formula>AND(LEN($B29)=0,LEN('Локальная смета'!#REF!)&gt;0)</formula>
    </cfRule>
  </conditionalFormatting>
  <conditionalFormatting sqref="C29">
    <cfRule type="expression" priority="217" dxfId="444" stopIfTrue="1">
      <formula>AND(AND(#REF!=0,'Локальная смета'!#REF!&lt;&gt;#REF!),LEN('Локальная смета'!#REF!)&gt;0)</formula>
    </cfRule>
    <cfRule type="expression" priority="218" dxfId="445" stopIfTrue="1">
      <formula>AND(AND('Локальная смета'!#REF!=0,'Локальная смета'!#REF!=#REF!),AND(LEN($B29)&gt;0,LEN('Локальная смета'!#REF!)&gt;0))</formula>
    </cfRule>
    <cfRule type="expression" priority="219" dxfId="443" stopIfTrue="1">
      <formula>AND(LEN($B29)=0,LEN('Локальная смета'!#REF!)&gt;0)</formula>
    </cfRule>
  </conditionalFormatting>
  <conditionalFormatting sqref="D31:E32">
    <cfRule type="expression" priority="205" dxfId="441" stopIfTrue="1">
      <formula>AND(AND(#REF!=0,#REF!&lt;&gt;#REF!),LEN('Локальная смета'!#REF!)&gt;0)</formula>
    </cfRule>
    <cfRule type="expression" priority="206" dxfId="442" stopIfTrue="1">
      <formula>AND(AND(#REF!=0,#REF!=#REF!),AND(LEN($B31)&gt;0,LEN('Локальная смета'!#REF!)&gt;0))</formula>
    </cfRule>
    <cfRule type="expression" priority="207" dxfId="443" stopIfTrue="1">
      <formula>AND(LEN($B31)=0,LEN('Локальная смета'!#REF!)&gt;0)</formula>
    </cfRule>
  </conditionalFormatting>
  <conditionalFormatting sqref="C31:C32">
    <cfRule type="expression" priority="202" dxfId="444" stopIfTrue="1">
      <formula>AND(AND(#REF!=0,'Локальная смета'!#REF!&lt;&gt;#REF!),LEN('Локальная смета'!#REF!)&gt;0)</formula>
    </cfRule>
    <cfRule type="expression" priority="203" dxfId="445" stopIfTrue="1">
      <formula>AND(AND('Локальная смета'!#REF!=0,'Локальная смета'!#REF!=#REF!),AND(LEN($B31)&gt;0,LEN('Локальная смета'!#REF!)&gt;0))</formula>
    </cfRule>
    <cfRule type="expression" priority="204" dxfId="443" stopIfTrue="1">
      <formula>AND(LEN($B31)=0,LEN('Локальная смета'!#REF!)&gt;0)</formula>
    </cfRule>
  </conditionalFormatting>
  <conditionalFormatting sqref="D33:E33">
    <cfRule type="expression" priority="178" dxfId="441" stopIfTrue="1">
      <formula>AND(AND(#REF!=0,#REF!&lt;&gt;#REF!),LEN('Локальная смета'!#REF!)&gt;0)</formula>
    </cfRule>
    <cfRule type="expression" priority="179" dxfId="442" stopIfTrue="1">
      <formula>AND(AND(#REF!=0,#REF!=#REF!),AND(LEN($B33)&gt;0,LEN('Локальная смета'!#REF!)&gt;0))</formula>
    </cfRule>
    <cfRule type="expression" priority="180" dxfId="443" stopIfTrue="1">
      <formula>AND(LEN($B33)=0,LEN('Локальная смета'!#REF!)&gt;0)</formula>
    </cfRule>
  </conditionalFormatting>
  <conditionalFormatting sqref="C33">
    <cfRule type="expression" priority="175" dxfId="444" stopIfTrue="1">
      <formula>AND(AND(#REF!=0,'Локальная смета'!#REF!&lt;&gt;#REF!),LEN('Локальная смета'!#REF!)&gt;0)</formula>
    </cfRule>
    <cfRule type="expression" priority="176" dxfId="445" stopIfTrue="1">
      <formula>AND(AND('Локальная смета'!#REF!=0,'Локальная смета'!#REF!=#REF!),AND(LEN($B33)&gt;0,LEN('Локальная смета'!#REF!)&gt;0))</formula>
    </cfRule>
    <cfRule type="expression" priority="177" dxfId="443" stopIfTrue="1">
      <formula>AND(LEN($B33)=0,LEN('Локальная смета'!#REF!)&gt;0)</formula>
    </cfRule>
  </conditionalFormatting>
  <conditionalFormatting sqref="D34:E34">
    <cfRule type="expression" priority="163" dxfId="441" stopIfTrue="1">
      <formula>AND(AND(#REF!=0,#REF!&lt;&gt;#REF!),LEN('Локальная смета'!#REF!)&gt;0)</formula>
    </cfRule>
    <cfRule type="expression" priority="164" dxfId="442" stopIfTrue="1">
      <formula>AND(AND(#REF!=0,#REF!=#REF!),AND(LEN($B34)&gt;0,LEN('Локальная смета'!#REF!)&gt;0))</formula>
    </cfRule>
    <cfRule type="expression" priority="165" dxfId="443" stopIfTrue="1">
      <formula>AND(LEN($B34)=0,LEN('Локальная смета'!#REF!)&gt;0)</formula>
    </cfRule>
  </conditionalFormatting>
  <conditionalFormatting sqref="C34">
    <cfRule type="expression" priority="160" dxfId="444" stopIfTrue="1">
      <formula>AND(AND(#REF!=0,'Локальная смета'!#REF!&lt;&gt;#REF!),LEN('Локальная смета'!#REF!)&gt;0)</formula>
    </cfRule>
    <cfRule type="expression" priority="161" dxfId="445" stopIfTrue="1">
      <formula>AND(AND('Локальная смета'!#REF!=0,'Локальная смета'!#REF!=#REF!),AND(LEN($B34)&gt;0,LEN('Локальная смета'!#REF!)&gt;0))</formula>
    </cfRule>
    <cfRule type="expression" priority="162" dxfId="443" stopIfTrue="1">
      <formula>AND(LEN($B34)=0,LEN('Локальная смета'!#REF!)&gt;0)</formula>
    </cfRule>
  </conditionalFormatting>
  <conditionalFormatting sqref="D36:E36">
    <cfRule type="expression" priority="136" dxfId="441" stopIfTrue="1">
      <formula>AND(AND(#REF!=0,#REF!&lt;&gt;#REF!),LEN('Локальная смета'!#REF!)&gt;0)</formula>
    </cfRule>
    <cfRule type="expression" priority="137" dxfId="442" stopIfTrue="1">
      <formula>AND(AND(#REF!=0,#REF!=#REF!),AND(LEN($B36)&gt;0,LEN('Локальная смета'!#REF!)&gt;0))</formula>
    </cfRule>
    <cfRule type="expression" priority="138" dxfId="443" stopIfTrue="1">
      <formula>AND(LEN($B36)=0,LEN('Локальная смета'!#REF!)&gt;0)</formula>
    </cfRule>
  </conditionalFormatting>
  <conditionalFormatting sqref="C36">
    <cfRule type="expression" priority="133" dxfId="444" stopIfTrue="1">
      <formula>AND(AND(#REF!=0,'Локальная смета'!#REF!&lt;&gt;#REF!),LEN('Локальная смета'!#REF!)&gt;0)</formula>
    </cfRule>
    <cfRule type="expression" priority="134" dxfId="445" stopIfTrue="1">
      <formula>AND(AND('Локальная смета'!#REF!=0,'Локальная смета'!#REF!=#REF!),AND(LEN($B36)&gt;0,LEN('Локальная смета'!#REF!)&gt;0))</formula>
    </cfRule>
    <cfRule type="expression" priority="135" dxfId="443" stopIfTrue="1">
      <formula>AND(LEN($B36)=0,LEN('Локальная смета'!#REF!)&gt;0)</formula>
    </cfRule>
  </conditionalFormatting>
  <conditionalFormatting sqref="I23 G23">
    <cfRule type="expression" priority="4174" dxfId="444" stopIfTrue="1">
      <formula>AND(AND(#REF!=0,'Локальная смета'!#REF!&lt;&gt;#REF!),LEN($B23)&gt;0)</formula>
    </cfRule>
    <cfRule type="expression" priority="4175" dxfId="445" stopIfTrue="1">
      <formula>AND(AND('Локальная смета'!#REF!=0,'Локальная смета'!#REF!=#REF!),AND(LEN($C23)&gt;0,LEN($B23)&gt;0))</formula>
    </cfRule>
    <cfRule type="expression" priority="4176" dxfId="443" stopIfTrue="1">
      <formula>AND(LEN($C23)=0,LEN($B23)&gt;0)</formula>
    </cfRule>
  </conditionalFormatting>
  <conditionalFormatting sqref="D37:E37">
    <cfRule type="expression" priority="124" dxfId="441" stopIfTrue="1">
      <formula>AND(AND(#REF!=0,#REF!&lt;&gt;#REF!),LEN('Локальная смета'!#REF!)&gt;0)</formula>
    </cfRule>
    <cfRule type="expression" priority="125" dxfId="442" stopIfTrue="1">
      <formula>AND(AND(#REF!=0,#REF!=#REF!),AND(LEN($B37)&gt;0,LEN('Локальная смета'!#REF!)&gt;0))</formula>
    </cfRule>
    <cfRule type="expression" priority="126" dxfId="443" stopIfTrue="1">
      <formula>AND(LEN($B37)=0,LEN('Локальная смета'!#REF!)&gt;0)</formula>
    </cfRule>
  </conditionalFormatting>
  <conditionalFormatting sqref="C37">
    <cfRule type="expression" priority="121" dxfId="444" stopIfTrue="1">
      <formula>AND(AND(#REF!=0,'Локальная смета'!#REF!&lt;&gt;#REF!),LEN('Локальная смета'!#REF!)&gt;0)</formula>
    </cfRule>
    <cfRule type="expression" priority="122" dxfId="445" stopIfTrue="1">
      <formula>AND(AND('Локальная смета'!#REF!=0,'Локальная смета'!#REF!=#REF!),AND(LEN($B37)&gt;0,LEN('Локальная смета'!#REF!)&gt;0))</formula>
    </cfRule>
    <cfRule type="expression" priority="123" dxfId="443" stopIfTrue="1">
      <formula>AND(LEN($B37)=0,LEN('Локальная смета'!#REF!)&gt;0)</formula>
    </cfRule>
  </conditionalFormatting>
  <conditionalFormatting sqref="D38:E38">
    <cfRule type="expression" priority="103" dxfId="441" stopIfTrue="1">
      <formula>AND(AND(#REF!=0,#REF!&lt;&gt;#REF!),LEN('Локальная смета'!#REF!)&gt;0)</formula>
    </cfRule>
    <cfRule type="expression" priority="104" dxfId="442" stopIfTrue="1">
      <formula>AND(AND(#REF!=0,#REF!=#REF!),AND(LEN($B38)&gt;0,LEN('Локальная смета'!#REF!)&gt;0))</formula>
    </cfRule>
    <cfRule type="expression" priority="105" dxfId="443" stopIfTrue="1">
      <formula>AND(LEN($B38)=0,LEN('Локальная смета'!#REF!)&gt;0)</formula>
    </cfRule>
  </conditionalFormatting>
  <conditionalFormatting sqref="C38">
    <cfRule type="expression" priority="100" dxfId="444" stopIfTrue="1">
      <formula>AND(AND(#REF!=0,'Локальная смета'!#REF!&lt;&gt;#REF!),LEN('Локальная смета'!#REF!)&gt;0)</formula>
    </cfRule>
    <cfRule type="expression" priority="101" dxfId="445" stopIfTrue="1">
      <formula>AND(AND('Локальная смета'!#REF!=0,'Локальная смета'!#REF!=#REF!),AND(LEN($B38)&gt;0,LEN('Локальная смета'!#REF!)&gt;0))</formula>
    </cfRule>
    <cfRule type="expression" priority="102" dxfId="443" stopIfTrue="1">
      <formula>AND(LEN($B38)=0,LEN('Локальная смета'!#REF!)&gt;0)</formula>
    </cfRule>
  </conditionalFormatting>
  <conditionalFormatting sqref="C43:E43 H43">
    <cfRule type="expression" priority="94" dxfId="444" stopIfTrue="1">
      <formula>AND(AND(#REF!=0,'Локальная смета'!#REF!&lt;&gt;#REF!),LEN($B43)&gt;0)</formula>
    </cfRule>
    <cfRule type="expression" priority="95" dxfId="445" stopIfTrue="1">
      <formula>AND(AND('Локальная смета'!#REF!=0,'Локальная смета'!#REF!=#REF!),AND(LEN($C43)&gt;0,LEN($B43)&gt;0))</formula>
    </cfRule>
    <cfRule type="expression" priority="96" dxfId="443" stopIfTrue="1">
      <formula>AND(LEN($C43)=0,LEN($B43)&gt;0)</formula>
    </cfRule>
  </conditionalFormatting>
  <conditionalFormatting sqref="C40:E40 H40">
    <cfRule type="expression" priority="61" dxfId="444" stopIfTrue="1">
      <formula>AND(AND(#REF!=0,'Локальная смета'!#REF!&lt;&gt;#REF!),LEN($B40)&gt;0)</formula>
    </cfRule>
    <cfRule type="expression" priority="62" dxfId="445" stopIfTrue="1">
      <formula>AND(AND('Локальная смета'!#REF!=0,'Локальная смета'!#REF!=#REF!),AND(LEN($C40)&gt;0,LEN($B40)&gt;0))</formula>
    </cfRule>
    <cfRule type="expression" priority="63" dxfId="443" stopIfTrue="1">
      <formula>AND(LEN($C40)=0,LEN($B40)&gt;0)</formula>
    </cfRule>
  </conditionalFormatting>
  <conditionalFormatting sqref="C25:E25 C28:E28 C30:E30 H24:H26 C35:E35 H34:H35 H37 H28:H32">
    <cfRule type="expression" priority="4492" dxfId="444" stopIfTrue="1">
      <formula>AND(AND(#REF!=0,'Локальная смета'!#REF!&lt;&gt;#REF!),LEN($B24)&gt;0)</formula>
    </cfRule>
    <cfRule type="expression" priority="4493" dxfId="445" stopIfTrue="1">
      <formula>AND(AND('Локальная смета'!#REF!=0,'Локальная смета'!#REF!=#REF!),AND(LEN($C24)&gt;0,LEN($B24)&gt;0))</formula>
    </cfRule>
    <cfRule type="expression" priority="4494" dxfId="443" stopIfTrue="1">
      <formula>AND(LEN($C24)=0,LEN($B24)&gt;0)</formula>
    </cfRule>
  </conditionalFormatting>
  <conditionalFormatting sqref="H33">
    <cfRule type="expression" priority="4522" dxfId="444" stopIfTrue="1">
      <formula>AND(AND(#REF!=0,'Локальная смета'!#REF!&lt;&gt;#REF!),LEN($B33)&gt;0)</formula>
    </cfRule>
    <cfRule type="expression" priority="4523" dxfId="445" stopIfTrue="1">
      <formula>AND(AND('Локальная смета'!#REF!=0,'Локальная смета'!#REF!=#REF!),AND(LEN($C33)&gt;0,LEN($B33)&gt;0))</formula>
    </cfRule>
    <cfRule type="expression" priority="4524" dxfId="443" stopIfTrue="1">
      <formula>AND(LEN($C33)=0,LEN($B33)&gt;0)</formula>
    </cfRule>
  </conditionalFormatting>
  <conditionalFormatting sqref="H36">
    <cfRule type="expression" priority="4534" dxfId="444" stopIfTrue="1">
      <formula>AND(AND(#REF!=0,'Локальная смета'!#REF!&lt;&gt;#REF!),LEN($B36)&gt;0)</formula>
    </cfRule>
    <cfRule type="expression" priority="4535" dxfId="445" stopIfTrue="1">
      <formula>AND(AND('Локальная смета'!#REF!=0,'Локальная смета'!#REF!=#REF!),AND(LEN($C36)&gt;0,LEN($B36)&gt;0))</formula>
    </cfRule>
    <cfRule type="expression" priority="4536" dxfId="443" stopIfTrue="1">
      <formula>AND(LEN($C36)=0,LEN($B36)&gt;0)</formula>
    </cfRule>
  </conditionalFormatting>
  <conditionalFormatting sqref="H38">
    <cfRule type="expression" priority="4540" dxfId="444" stopIfTrue="1">
      <formula>AND(AND(#REF!=0,'Локальная смета'!#REF!&lt;&gt;#REF!),LEN($B38)&gt;0)</formula>
    </cfRule>
    <cfRule type="expression" priority="4541" dxfId="445" stopIfTrue="1">
      <formula>AND(AND('Локальная смета'!#REF!=0,'Локальная смета'!#REF!=#REF!),AND(LEN($C38)&gt;0,LEN($B38)&gt;0))</formula>
    </cfRule>
    <cfRule type="expression" priority="4542" dxfId="443" stopIfTrue="1">
      <formula>AND(LEN($C38)=0,LEN($B38)&gt;0)</formula>
    </cfRule>
  </conditionalFormatting>
  <conditionalFormatting sqref="J113">
    <cfRule type="expression" priority="4615" dxfId="444" stopIfTrue="1">
      <formula>AND(AND(#REF!=0,$J113&lt;&gt;#REF!),LEN($B113)&gt;0)</formula>
    </cfRule>
    <cfRule type="expression" priority="4616" dxfId="445" stopIfTrue="1">
      <formula>AND(AND($C32664=0,$J113=#REF!),AND(LEN(#REF!)&gt;0,LEN($B113)&gt;0))</formula>
    </cfRule>
    <cfRule type="expression" priority="4617" dxfId="443" stopIfTrue="1">
      <formula>AND(LEN(#REF!)=0,LEN($B113)&gt;0)</formula>
    </cfRule>
  </conditionalFormatting>
  <conditionalFormatting sqref="J67 J65">
    <cfRule type="expression" priority="4618" dxfId="444" stopIfTrue="1">
      <formula>AND(AND(#REF!=0,$J65&lt;&gt;#REF!),LEN($B65)&gt;0)</formula>
    </cfRule>
    <cfRule type="expression" priority="4619" dxfId="445" stopIfTrue="1">
      <formula>AND(AND($C32692=0,$J65=#REF!),AND(LEN(#REF!)&gt;0,LEN($B65)&gt;0))</formula>
    </cfRule>
    <cfRule type="expression" priority="4620" dxfId="443" stopIfTrue="1">
      <formula>AND(LEN(#REF!)=0,LEN($B65)&gt;0)</formula>
    </cfRule>
  </conditionalFormatting>
  <conditionalFormatting sqref="J66 J61:J64">
    <cfRule type="expression" priority="4624" dxfId="444" stopIfTrue="1">
      <formula>AND(AND(#REF!=0,$J61&lt;&gt;#REF!),LEN($B61)&gt;0)</formula>
    </cfRule>
    <cfRule type="expression" priority="4625" dxfId="445" stopIfTrue="1">
      <formula>AND(AND($C32689=0,$J61=#REF!),AND(LEN(#REF!)&gt;0,LEN($B61)&gt;0))</formula>
    </cfRule>
    <cfRule type="expression" priority="4626" dxfId="443" stopIfTrue="1">
      <formula>AND(LEN(#REF!)=0,LEN($B61)&gt;0)</formula>
    </cfRule>
  </conditionalFormatting>
  <conditionalFormatting sqref="J60 J69:J74">
    <cfRule type="expression" priority="4630" dxfId="444" stopIfTrue="1">
      <formula>AND(AND(#REF!=0,$J60&lt;&gt;#REF!),LEN($B60)&gt;0)</formula>
    </cfRule>
    <cfRule type="expression" priority="4631" dxfId="445" stopIfTrue="1">
      <formula>AND(AND($C32686=0,$J60=#REF!),AND(LEN(#REF!)&gt;0,LEN($B60)&gt;0))</formula>
    </cfRule>
    <cfRule type="expression" priority="4632" dxfId="443" stopIfTrue="1">
      <formula>AND(LEN(#REF!)=0,LEN($B60)&gt;0)</formula>
    </cfRule>
  </conditionalFormatting>
  <conditionalFormatting sqref="J68">
    <cfRule type="expression" priority="4642" dxfId="444" stopIfTrue="1">
      <formula>AND(AND(#REF!=0,$J68&lt;&gt;#REF!),LEN('Локальная смета'!#REF!)&gt;0)</formula>
    </cfRule>
    <cfRule type="expression" priority="4643" dxfId="445" stopIfTrue="1">
      <formula>AND(AND($C32694=0,$J68=#REF!),AND(LEN(#REF!)&gt;0,LEN('Локальная смета'!#REF!)&gt;0))</formula>
    </cfRule>
    <cfRule type="expression" priority="4644" dxfId="443" stopIfTrue="1">
      <formula>AND(LEN(#REF!)=0,LEN('Локальная смета'!#REF!)&gt;0)</formula>
    </cfRule>
  </conditionalFormatting>
  <conditionalFormatting sqref="J43 B43">
    <cfRule type="expression" priority="4660" dxfId="444" stopIfTrue="1">
      <formula>AND(AND(#REF!=0,$J43&lt;&gt;#REF!),LEN($B43)&gt;0)</formula>
    </cfRule>
    <cfRule type="expression" priority="4661" dxfId="445" stopIfTrue="1">
      <formula>AND(AND($C32620=0,$J43=#REF!),AND(LEN('Локальная смета'!#REF!)&gt;0,LEN($B43)&gt;0))</formula>
    </cfRule>
    <cfRule type="expression" priority="4662" dxfId="443" stopIfTrue="1">
      <formula>AND(LEN('Локальная смета'!#REF!)=0,LEN($B43)&gt;0)</formula>
    </cfRule>
  </conditionalFormatting>
  <conditionalFormatting sqref="B26">
    <cfRule type="expression" priority="4681" dxfId="444" stopIfTrue="1">
      <formula>AND(AND(#REF!=0,$J26&lt;&gt;#REF!),LEN($B26)&gt;0)</formula>
    </cfRule>
    <cfRule type="expression" priority="4682" dxfId="445" stopIfTrue="1">
      <formula>AND(AND($C32629=0,$J26=#REF!),AND(LEN('Локальная смета'!#REF!)&gt;0,LEN($B26)&gt;0))</formula>
    </cfRule>
    <cfRule type="expression" priority="4683" dxfId="443" stopIfTrue="1">
      <formula>AND(LEN('Локальная смета'!#REF!)=0,LEN($B26)&gt;0)</formula>
    </cfRule>
  </conditionalFormatting>
  <conditionalFormatting sqref="J26">
    <cfRule type="expression" priority="4687" dxfId="444" stopIfTrue="1">
      <formula>AND(AND(#REF!=0,$J26&lt;&gt;#REF!),LEN($B26)&gt;0)</formula>
    </cfRule>
    <cfRule type="expression" priority="4688" dxfId="445" stopIfTrue="1">
      <formula>AND(AND($C32608=0,$J26=#REF!),AND(LEN('Локальная смета'!#REF!)&gt;0,LEN($B26)&gt;0))</formula>
    </cfRule>
    <cfRule type="expression" priority="4689" dxfId="443" stopIfTrue="1">
      <formula>AND(LEN('Локальная смета'!#REF!)=0,LEN($B26)&gt;0)</formula>
    </cfRule>
  </conditionalFormatting>
  <conditionalFormatting sqref="B28 B30 B35">
    <cfRule type="expression" priority="4693" dxfId="444" stopIfTrue="1">
      <formula>AND(AND(#REF!=0,$J28&lt;&gt;#REF!),LEN($B28)&gt;0)</formula>
    </cfRule>
    <cfRule type="expression" priority="4694" dxfId="445" stopIfTrue="1">
      <formula>AND(AND($C32620=0,$J28=#REF!),AND(LEN('Локальная смета'!#REF!)&gt;0,LEN($B28)&gt;0))</formula>
    </cfRule>
    <cfRule type="expression" priority="4695" dxfId="443" stopIfTrue="1">
      <formula>AND(LEN('Локальная смета'!#REF!)=0,LEN($B28)&gt;0)</formula>
    </cfRule>
  </conditionalFormatting>
  <conditionalFormatting sqref="B23">
    <cfRule type="expression" priority="4702" dxfId="444" stopIfTrue="1">
      <formula>AND(AND(#REF!=0,$J23&lt;&gt;#REF!),LEN($B23)&gt;0)</formula>
    </cfRule>
    <cfRule type="expression" priority="4703" dxfId="445" stopIfTrue="1">
      <formula>AND(AND($C32629=0,$J23=#REF!),AND(LEN('Локальная смета'!#REF!)&gt;0,LEN($B23)&gt;0))</formula>
    </cfRule>
    <cfRule type="expression" priority="4704" dxfId="443" stopIfTrue="1">
      <formula>AND(LEN('Локальная смета'!#REF!)=0,LEN($B23)&gt;0)</formula>
    </cfRule>
  </conditionalFormatting>
  <conditionalFormatting sqref="J23">
    <cfRule type="expression" priority="4711" dxfId="444" stopIfTrue="1">
      <formula>AND(AND(#REF!=0,$J23&lt;&gt;#REF!),LEN($B23)&gt;0)</formula>
    </cfRule>
    <cfRule type="expression" priority="4712" dxfId="445" stopIfTrue="1">
      <formula>AND(AND($C32608=0,$J23=#REF!),AND(LEN('Локальная смета'!#REF!)&gt;0,LEN($B23)&gt;0))</formula>
    </cfRule>
    <cfRule type="expression" priority="4713" dxfId="443" stopIfTrue="1">
      <formula>AND(LEN('Локальная смета'!#REF!)=0,LEN($B23)&gt;0)</formula>
    </cfRule>
  </conditionalFormatting>
  <conditionalFormatting sqref="C27:E27 H27">
    <cfRule type="expression" priority="73" dxfId="444" stopIfTrue="1">
      <formula>AND(AND(#REF!=0,'Локальная смета'!#REF!&lt;&gt;#REF!),LEN($B27)&gt;0)</formula>
    </cfRule>
    <cfRule type="expression" priority="74" dxfId="445" stopIfTrue="1">
      <formula>AND(AND('Локальная смета'!#REF!=0,'Локальная смета'!#REF!=#REF!),AND(LEN($C27)&gt;0,LEN($B27)&gt;0))</formula>
    </cfRule>
    <cfRule type="expression" priority="75" dxfId="443" stopIfTrue="1">
      <formula>AND(LEN($C27)=0,LEN($B27)&gt;0)</formula>
    </cfRule>
  </conditionalFormatting>
  <conditionalFormatting sqref="C39:E39 H39">
    <cfRule type="expression" priority="67" dxfId="444" stopIfTrue="1">
      <formula>AND(AND(#REF!=0,'Локальная смета'!#REF!&lt;&gt;#REF!),LEN($B39)&gt;0)</formula>
    </cfRule>
    <cfRule type="expression" priority="68" dxfId="445" stopIfTrue="1">
      <formula>AND(AND('Локальная смета'!#REF!=0,'Локальная смета'!#REF!=#REF!),AND(LEN($C39)&gt;0,LEN($B39)&gt;0))</formula>
    </cfRule>
    <cfRule type="expression" priority="69" dxfId="443" stopIfTrue="1">
      <formula>AND(LEN($C39)=0,LEN($B39)&gt;0)</formula>
    </cfRule>
  </conditionalFormatting>
  <conditionalFormatting sqref="C41:E41 H41">
    <cfRule type="expression" priority="52" dxfId="444" stopIfTrue="1">
      <formula>AND(AND(#REF!=0,'Локальная смета'!#REF!&lt;&gt;#REF!),LEN($B41)&gt;0)</formula>
    </cfRule>
    <cfRule type="expression" priority="53" dxfId="445" stopIfTrue="1">
      <formula>AND(AND('Локальная смета'!#REF!=0,'Локальная смета'!#REF!=#REF!),AND(LEN($C41)&gt;0,LEN($B41)&gt;0))</formula>
    </cfRule>
    <cfRule type="expression" priority="54" dxfId="443" stopIfTrue="1">
      <formula>AND(LEN($C41)=0,LEN($B41)&gt;0)</formula>
    </cfRule>
  </conditionalFormatting>
  <conditionalFormatting sqref="B41">
    <cfRule type="expression" priority="58" dxfId="444" stopIfTrue="1">
      <formula>AND(AND(#REF!=0,$J41&lt;&gt;#REF!),LEN($B41)&gt;0)</formula>
    </cfRule>
    <cfRule type="expression" priority="59" dxfId="445" stopIfTrue="1">
      <formula>AND(AND($C32650=0,$J41=#REF!),AND(LEN('Локальная смета'!#REF!)&gt;0,LEN($B41)&gt;0))</formula>
    </cfRule>
    <cfRule type="expression" priority="60" dxfId="443" stopIfTrue="1">
      <formula>AND(LEN('Локальная смета'!#REF!)=0,LEN($B41)&gt;0)</formula>
    </cfRule>
  </conditionalFormatting>
  <conditionalFormatting sqref="I42">
    <cfRule type="expression" priority="28" dxfId="444" stopIfTrue="1">
      <formula>AND(AND(#REF!=0,'Локальная смета'!#REF!&lt;&gt;#REF!),LEN($B42)&gt;0)</formula>
    </cfRule>
    <cfRule type="expression" priority="29" dxfId="445" stopIfTrue="1">
      <formula>AND(AND('Локальная смета'!#REF!=0,'Локальная смета'!#REF!=#REF!),AND(LEN($C42)&gt;0,LEN($B42)&gt;0))</formula>
    </cfRule>
    <cfRule type="expression" priority="30" dxfId="443" stopIfTrue="1">
      <formula>AND(LEN($C42)=0,LEN($B42)&gt;0)</formula>
    </cfRule>
  </conditionalFormatting>
  <conditionalFormatting sqref="B29">
    <cfRule type="expression" priority="4819" dxfId="444" stopIfTrue="1">
      <formula>AND(AND(#REF!=0,$J29&lt;&gt;#REF!),LEN($B29)&gt;0)</formula>
    </cfRule>
    <cfRule type="expression" priority="4820" dxfId="445" stopIfTrue="1">
      <formula>AND(AND($C32631=0,$J29=#REF!),AND(LEN('Локальная смета'!#REF!)&gt;0,LEN($B29)&gt;0))</formula>
    </cfRule>
    <cfRule type="expression" priority="4821" dxfId="443" stopIfTrue="1">
      <formula>AND(LEN('Локальная смета'!#REF!)=0,LEN($B29)&gt;0)</formula>
    </cfRule>
  </conditionalFormatting>
  <conditionalFormatting sqref="J29">
    <cfRule type="expression" priority="4822" dxfId="444" stopIfTrue="1">
      <formula>AND(AND(#REF!=0,$J29&lt;&gt;#REF!),LEN($B29)&gt;0)</formula>
    </cfRule>
    <cfRule type="expression" priority="4823" dxfId="445" stopIfTrue="1">
      <formula>AND(AND($C32610=0,$J29=#REF!),AND(LEN('Локальная смета'!#REF!)&gt;0,LEN($B29)&gt;0))</formula>
    </cfRule>
    <cfRule type="expression" priority="4824" dxfId="443" stopIfTrue="1">
      <formula>AND(LEN('Локальная смета'!#REF!)=0,LEN($B29)&gt;0)</formula>
    </cfRule>
  </conditionalFormatting>
  <conditionalFormatting sqref="J28 J30 J35">
    <cfRule type="expression" priority="4825" dxfId="444" stopIfTrue="1">
      <formula>AND(AND(#REF!=0,$J28&lt;&gt;#REF!),LEN($B28)&gt;0)</formula>
    </cfRule>
    <cfRule type="expression" priority="4826" dxfId="445" stopIfTrue="1">
      <formula>AND(AND($C32619=0,$J28=#REF!),AND(LEN('Локальная смета'!#REF!)&gt;0,LEN($B28)&gt;0))</formula>
    </cfRule>
    <cfRule type="expression" priority="4827" dxfId="443" stopIfTrue="1">
      <formula>AND(LEN('Локальная смета'!#REF!)=0,LEN($B28)&gt;0)</formula>
    </cfRule>
  </conditionalFormatting>
  <conditionalFormatting sqref="B34 B31:B32 B37">
    <cfRule type="expression" priority="4834" dxfId="444" stopIfTrue="1">
      <formula>AND(AND(#REF!=0,$J31&lt;&gt;#REF!),LEN($B31)&gt;0)</formula>
    </cfRule>
    <cfRule type="expression" priority="4835" dxfId="445" stopIfTrue="1">
      <formula>AND(AND($C32636=0,$J31=#REF!),AND(LEN('Локальная смета'!#REF!)&gt;0,LEN($B31)&gt;0))</formula>
    </cfRule>
    <cfRule type="expression" priority="4836" dxfId="443" stopIfTrue="1">
      <formula>AND(LEN('Локальная смета'!#REF!)=0,LEN($B31)&gt;0)</formula>
    </cfRule>
  </conditionalFormatting>
  <conditionalFormatting sqref="J34 J31:J32 J37">
    <cfRule type="expression" priority="4843" dxfId="444" stopIfTrue="1">
      <formula>AND(AND(#REF!=0,$J31&lt;&gt;#REF!),LEN($B31)&gt;0)</formula>
    </cfRule>
    <cfRule type="expression" priority="4844" dxfId="445" stopIfTrue="1">
      <formula>AND(AND($C32615=0,$J31=#REF!),AND(LEN('Локальная смета'!#REF!)&gt;0,LEN($B31)&gt;0))</formula>
    </cfRule>
    <cfRule type="expression" priority="4845" dxfId="443" stopIfTrue="1">
      <formula>AND(LEN('Локальная смета'!#REF!)=0,LEN($B31)&gt;0)</formula>
    </cfRule>
  </conditionalFormatting>
  <conditionalFormatting sqref="B33">
    <cfRule type="expression" priority="4852" dxfId="444" stopIfTrue="1">
      <formula>AND(AND(#REF!=0,$J33&lt;&gt;#REF!),LEN($B33)&gt;0)</formula>
    </cfRule>
    <cfRule type="expression" priority="4853" dxfId="445" stopIfTrue="1">
      <formula>AND(AND($C32637=0,$J33=#REF!),AND(LEN('Локальная смета'!#REF!)&gt;0,LEN($B33)&gt;0))</formula>
    </cfRule>
    <cfRule type="expression" priority="4854" dxfId="443" stopIfTrue="1">
      <formula>AND(LEN('Локальная смета'!#REF!)=0,LEN($B33)&gt;0)</formula>
    </cfRule>
  </conditionalFormatting>
  <conditionalFormatting sqref="J33">
    <cfRule type="expression" priority="4855" dxfId="444" stopIfTrue="1">
      <formula>AND(AND(#REF!=0,$J33&lt;&gt;#REF!),LEN($B33)&gt;0)</formula>
    </cfRule>
    <cfRule type="expression" priority="4856" dxfId="445" stopIfTrue="1">
      <formula>AND(AND($C32616=0,$J33=#REF!),AND(LEN('Локальная смета'!#REF!)&gt;0,LEN($B33)&gt;0))</formula>
    </cfRule>
    <cfRule type="expression" priority="4857" dxfId="443" stopIfTrue="1">
      <formula>AND(LEN('Локальная смета'!#REF!)=0,LEN($B33)&gt;0)</formula>
    </cfRule>
  </conditionalFormatting>
  <conditionalFormatting sqref="B36">
    <cfRule type="expression" priority="4858" dxfId="444" stopIfTrue="1">
      <formula>AND(AND(#REF!=0,$J36&lt;&gt;#REF!),LEN($B36)&gt;0)</formula>
    </cfRule>
    <cfRule type="expression" priority="4859" dxfId="445" stopIfTrue="1">
      <formula>AND(AND($C32639=0,$J36=#REF!),AND(LEN('Локальная смета'!#REF!)&gt;0,LEN($B36)&gt;0))</formula>
    </cfRule>
    <cfRule type="expression" priority="4860" dxfId="443" stopIfTrue="1">
      <formula>AND(LEN('Локальная смета'!#REF!)=0,LEN($B36)&gt;0)</formula>
    </cfRule>
  </conditionalFormatting>
  <conditionalFormatting sqref="J36">
    <cfRule type="expression" priority="4861" dxfId="444" stopIfTrue="1">
      <formula>AND(AND(#REF!=0,$J36&lt;&gt;#REF!),LEN($B36)&gt;0)</formula>
    </cfRule>
    <cfRule type="expression" priority="4862" dxfId="445" stopIfTrue="1">
      <formula>AND(AND($C32618=0,$J36=#REF!),AND(LEN('Локальная смета'!#REF!)&gt;0,LEN($B36)&gt;0))</formula>
    </cfRule>
    <cfRule type="expression" priority="4863" dxfId="443" stopIfTrue="1">
      <formula>AND(LEN('Локальная смета'!#REF!)=0,LEN($B36)&gt;0)</formula>
    </cfRule>
  </conditionalFormatting>
  <conditionalFormatting sqref="B38">
    <cfRule type="expression" priority="4864" dxfId="444" stopIfTrue="1">
      <formula>AND(AND(#REF!=0,$J38&lt;&gt;#REF!),LEN($B38)&gt;0)</formula>
    </cfRule>
    <cfRule type="expression" priority="4865" dxfId="445" stopIfTrue="1">
      <formula>AND(AND($C32640=0,$J38=#REF!),AND(LEN('Локальная смета'!#REF!)&gt;0,LEN($B38)&gt;0))</formula>
    </cfRule>
    <cfRule type="expression" priority="4866" dxfId="443" stopIfTrue="1">
      <formula>AND(LEN('Локальная смета'!#REF!)=0,LEN($B38)&gt;0)</formula>
    </cfRule>
  </conditionalFormatting>
  <conditionalFormatting sqref="J38">
    <cfRule type="expression" priority="4870" dxfId="444" stopIfTrue="1">
      <formula>AND(AND(#REF!=0,$J38&lt;&gt;#REF!),LEN($B38)&gt;0)</formula>
    </cfRule>
    <cfRule type="expression" priority="4871" dxfId="445" stopIfTrue="1">
      <formula>AND(AND($C32619=0,$J38=#REF!),AND(LEN('Локальная смета'!#REF!)&gt;0,LEN($B38)&gt;0))</formula>
    </cfRule>
    <cfRule type="expression" priority="4872" dxfId="443" stopIfTrue="1">
      <formula>AND(LEN('Локальная смета'!#REF!)=0,LEN($B38)&gt;0)</formula>
    </cfRule>
  </conditionalFormatting>
  <conditionalFormatting sqref="J27 B27">
    <cfRule type="expression" priority="4882" dxfId="444" stopIfTrue="1">
      <formula>AND(AND(#REF!=0,$J27&lt;&gt;#REF!),LEN($B27)&gt;0)</formula>
    </cfRule>
    <cfRule type="expression" priority="4883" dxfId="445" stopIfTrue="1">
      <formula>AND(AND($C32642=0,$J27=#REF!),AND(LEN('Локальная смета'!#REF!)&gt;0,LEN($B27)&gt;0))</formula>
    </cfRule>
    <cfRule type="expression" priority="4884" dxfId="443" stopIfTrue="1">
      <formula>AND(LEN('Локальная смета'!#REF!)=0,LEN($B27)&gt;0)</formula>
    </cfRule>
  </conditionalFormatting>
  <conditionalFormatting sqref="J41">
    <cfRule type="expression" priority="4909" dxfId="444" stopIfTrue="1">
      <formula>AND(AND(#REF!=0,$J41&lt;&gt;#REF!),LEN($B41)&gt;0)</formula>
    </cfRule>
    <cfRule type="expression" priority="4910" dxfId="445" stopIfTrue="1">
      <formula>AND(AND($C32649=0,$J41=#REF!),AND(LEN('Локальная смета'!#REF!)&gt;0,LEN($B41)&gt;0))</formula>
    </cfRule>
    <cfRule type="expression" priority="4911" dxfId="443" stopIfTrue="1">
      <formula>AND(LEN('Локальная смета'!#REF!)=0,LEN($B41)&gt;0)</formula>
    </cfRule>
  </conditionalFormatting>
  <conditionalFormatting sqref="G24:G41 G43">
    <cfRule type="expression" priority="46" dxfId="444" stopIfTrue="1">
      <formula>AND(AND(#REF!=0,'Локальная смета'!#REF!&lt;&gt;#REF!),LEN($B24)&gt;0)</formula>
    </cfRule>
    <cfRule type="expression" priority="47" dxfId="445" stopIfTrue="1">
      <formula>AND(AND('Локальная смета'!#REF!=0,'Локальная смета'!#REF!=#REF!),AND(LEN($C24)&gt;0,LEN($B24)&gt;0))</formula>
    </cfRule>
    <cfRule type="expression" priority="48" dxfId="443" stopIfTrue="1">
      <formula>AND(LEN($C24)=0,LEN($B24)&gt;0)</formula>
    </cfRule>
  </conditionalFormatting>
  <conditionalFormatting sqref="I24:I41 I43">
    <cfRule type="expression" priority="43" dxfId="444" stopIfTrue="1">
      <formula>AND(AND(#REF!=0,'Локальная смета'!#REF!&lt;&gt;#REF!),LEN($B24)&gt;0)</formula>
    </cfRule>
    <cfRule type="expression" priority="44" dxfId="445" stopIfTrue="1">
      <formula>AND(AND('Локальная смета'!#REF!=0,'Локальная смета'!#REF!=#REF!),AND(LEN($C24)&gt;0,LEN($B24)&gt;0))</formula>
    </cfRule>
    <cfRule type="expression" priority="45" dxfId="443" stopIfTrue="1">
      <formula>AND(LEN($C24)=0,LEN($B24)&gt;0)</formula>
    </cfRule>
  </conditionalFormatting>
  <conditionalFormatting sqref="C42:E42 H42">
    <cfRule type="expression" priority="34" dxfId="444" stopIfTrue="1">
      <formula>AND(AND(#REF!=0,'Локальная смета'!#REF!&lt;&gt;#REF!),LEN($B42)&gt;0)</formula>
    </cfRule>
    <cfRule type="expression" priority="35" dxfId="445" stopIfTrue="1">
      <formula>AND(AND('Локальная смета'!#REF!=0,'Локальная смета'!#REF!=#REF!),AND(LEN($C42)&gt;0,LEN($B42)&gt;0))</formula>
    </cfRule>
    <cfRule type="expression" priority="36" dxfId="443" stopIfTrue="1">
      <formula>AND(LEN($C42)=0,LEN($B42)&gt;0)</formula>
    </cfRule>
  </conditionalFormatting>
  <conditionalFormatting sqref="B42 J39:J40 B39:B40">
    <cfRule type="expression" priority="37" dxfId="444" stopIfTrue="1">
      <formula>AND(AND(#REF!=0,$J39&lt;&gt;#REF!),LEN($B39)&gt;0)</formula>
    </cfRule>
    <cfRule type="expression" priority="38" dxfId="445" stopIfTrue="1">
      <formula>AND(AND($C32649=0,$J39=#REF!),AND(LEN('Локальная смета'!#REF!)&gt;0,LEN($B39)&gt;0))</formula>
    </cfRule>
    <cfRule type="expression" priority="39" dxfId="443" stopIfTrue="1">
      <formula>AND(LEN('Локальная смета'!#REF!)=0,LEN($B39)&gt;0)</formula>
    </cfRule>
  </conditionalFormatting>
  <conditionalFormatting sqref="J42">
    <cfRule type="expression" priority="40" dxfId="444" stopIfTrue="1">
      <formula>AND(AND(#REF!=0,$J42&lt;&gt;#REF!),LEN($B42)&gt;0)</formula>
    </cfRule>
    <cfRule type="expression" priority="41" dxfId="445" stopIfTrue="1">
      <formula>AND(AND($C32651=0,$J42=#REF!),AND(LEN('Локальная смета'!#REF!)&gt;0,LEN($B42)&gt;0))</formula>
    </cfRule>
    <cfRule type="expression" priority="42" dxfId="443" stopIfTrue="1">
      <formula>AND(LEN('Локальная смета'!#REF!)=0,LEN($B42)&gt;0)</formula>
    </cfRule>
  </conditionalFormatting>
  <conditionalFormatting sqref="G42">
    <cfRule type="expression" priority="31" dxfId="444" stopIfTrue="1">
      <formula>AND(AND(#REF!=0,'Локальная смета'!#REF!&lt;&gt;#REF!),LEN($B42)&gt;0)</formula>
    </cfRule>
    <cfRule type="expression" priority="32" dxfId="445" stopIfTrue="1">
      <formula>AND(AND('Локальная смета'!#REF!=0,'Локальная смета'!#REF!=#REF!),AND(LEN($C42)&gt;0,LEN($B42)&gt;0))</formula>
    </cfRule>
    <cfRule type="expression" priority="33" dxfId="443" stopIfTrue="1">
      <formula>AND(LEN($C42)=0,LEN($B42)&gt;0)</formula>
    </cfRule>
  </conditionalFormatting>
  <conditionalFormatting sqref="J110:J112">
    <cfRule type="expression" priority="4912" dxfId="444" stopIfTrue="1">
      <formula>AND(AND(#REF!=0,$J110&lt;&gt;#REF!),LEN($B110)&gt;0)</formula>
    </cfRule>
    <cfRule type="expression" priority="4913" dxfId="445" stopIfTrue="1">
      <formula>AND(AND($C32683=0,$J110=#REF!),AND(LEN(#REF!)&gt;0,LEN($B110)&gt;0))</formula>
    </cfRule>
    <cfRule type="expression" priority="4914" dxfId="443" stopIfTrue="1">
      <formula>AND(LEN(#REF!)=0,LEN($B110)&gt;0)</formula>
    </cfRule>
  </conditionalFormatting>
  <conditionalFormatting sqref="D91:D92">
    <cfRule type="expression" priority="22" dxfId="441" stopIfTrue="1">
      <formula>AND(AND(#REF!=0,#REF!&lt;&gt;#REF!),LEN(#REF!)&gt;0)</formula>
    </cfRule>
    <cfRule type="expression" priority="23" dxfId="442" stopIfTrue="1">
      <formula>AND(AND(#REF!=0,#REF!=#REF!),AND(LEN($B91)&gt;0,LEN(#REF!)&gt;0))</formula>
    </cfRule>
    <cfRule type="expression" priority="24" dxfId="443" stopIfTrue="1">
      <formula>AND(LEN($B91)=0,LEN(#REF!)&gt;0)</formula>
    </cfRule>
  </conditionalFormatting>
  <conditionalFormatting sqref="E91:E92">
    <cfRule type="expression" priority="19" dxfId="441" stopIfTrue="1">
      <formula>AND(AND(#REF!=0,#REF!&lt;&gt;#REF!),LEN(#REF!)&gt;0)</formula>
    </cfRule>
    <cfRule type="expression" priority="20" dxfId="442" stopIfTrue="1">
      <formula>AND(AND(#REF!=0,#REF!=#REF!),AND(LEN($B91)&gt;0,LEN(#REF!)&gt;0))</formula>
    </cfRule>
    <cfRule type="expression" priority="21" dxfId="443" stopIfTrue="1">
      <formula>AND(LEN($B91)=0,LEN(#REF!)&gt;0)</formula>
    </cfRule>
  </conditionalFormatting>
  <conditionalFormatting sqref="J86:J109">
    <cfRule type="expression" priority="4993" dxfId="444" stopIfTrue="1">
      <formula>AND(AND(#REF!=0,$J86&lt;&gt;#REF!),LEN($B86)&gt;0)</formula>
    </cfRule>
    <cfRule type="expression" priority="4994" dxfId="445" stopIfTrue="1">
      <formula>AND(AND($C32662=0,$J86=#REF!),AND(LEN(#REF!)&gt;0,LEN($B86)&gt;0))</formula>
    </cfRule>
    <cfRule type="expression" priority="4995" dxfId="443" stopIfTrue="1">
      <formula>AND(LEN(#REF!)=0,LEN($B86)&gt;0)</formula>
    </cfRule>
  </conditionalFormatting>
  <conditionalFormatting sqref="J82:J85">
    <cfRule type="expression" priority="4999" dxfId="444" stopIfTrue="1">
      <formula>AND(AND(#REF!=0,$J82&lt;&gt;#REF!),LEN($B82)&gt;0)</formula>
    </cfRule>
    <cfRule type="expression" priority="5000" dxfId="445" stopIfTrue="1">
      <formula>AND(AND($C32694=0,$J82=#REF!),AND(LEN(#REF!)&gt;0,LEN($B82)&gt;0))</formula>
    </cfRule>
    <cfRule type="expression" priority="5001" dxfId="443" stopIfTrue="1">
      <formula>AND(LEN(#REF!)=0,LEN($B82)&gt;0)</formula>
    </cfRule>
  </conditionalFormatting>
  <conditionalFormatting sqref="J75:J81">
    <cfRule type="expression" priority="5002" dxfId="444" stopIfTrue="1">
      <formula>AND(AND(#REF!=0,$J75&lt;&gt;#REF!),LEN($B75)&gt;0)</formula>
    </cfRule>
    <cfRule type="expression" priority="5003" dxfId="445" stopIfTrue="1">
      <formula>AND(AND($C32694=0,$J75=#REF!),AND(LEN(#REF!)&gt;0,LEN($B75)&gt;0))</formula>
    </cfRule>
    <cfRule type="expression" priority="5004" dxfId="443" stopIfTrue="1">
      <formula>AND(LEN(#REF!)=0,LEN($B75)&gt;0)</formula>
    </cfRule>
  </conditionalFormatting>
  <conditionalFormatting sqref="J48:J51">
    <cfRule type="expression" priority="5005" dxfId="444" stopIfTrue="1">
      <formula>AND(AND(#REF!=0,$J48&lt;&gt;#REF!),LEN($B48)&gt;0)</formula>
    </cfRule>
    <cfRule type="expression" priority="5006" dxfId="445" stopIfTrue="1">
      <formula>AND(AND($C32673=0,$J48=#REF!),AND(LEN(#REF!)&gt;0,LEN($B48)&gt;0))</formula>
    </cfRule>
    <cfRule type="expression" priority="5007" dxfId="443" stopIfTrue="1">
      <formula>AND(LEN(#REF!)=0,LEN($B48)&gt;0)</formula>
    </cfRule>
  </conditionalFormatting>
  <conditionalFormatting sqref="J52:J59">
    <cfRule type="expression" priority="5008" dxfId="444" stopIfTrue="1">
      <formula>AND(AND(#REF!=0,$J52&lt;&gt;#REF!),LEN($B52)&gt;0)</formula>
    </cfRule>
    <cfRule type="expression" priority="5009" dxfId="445" stopIfTrue="1">
      <formula>AND(AND($C32676=0,$J52=#REF!),AND(LEN(#REF!)&gt;0,LEN($B52)&gt;0))</formula>
    </cfRule>
    <cfRule type="expression" priority="5010" dxfId="443" stopIfTrue="1">
      <formula>AND(LEN(#REF!)=0,LEN($B52)&gt;0)</formula>
    </cfRule>
  </conditionalFormatting>
  <conditionalFormatting sqref="J44:J47">
    <cfRule type="expression" priority="5011" dxfId="444" stopIfTrue="1">
      <formula>AND(AND(#REF!=0,$J44&lt;&gt;#REF!),LEN($B44)&gt;0)</formula>
    </cfRule>
    <cfRule type="expression" priority="5012" dxfId="445" stopIfTrue="1">
      <formula>AND(AND($C32658=0,$J44=#REF!),AND(LEN(#REF!)&gt;0,LEN($B44)&gt;0))</formula>
    </cfRule>
    <cfRule type="expression" priority="5013" dxfId="443" stopIfTrue="1">
      <formula>AND(LEN(#REF!)=0,LEN($B44)&gt;0)</formula>
    </cfRule>
  </conditionalFormatting>
  <conditionalFormatting sqref="J24:J25 B24:B25">
    <cfRule type="expression" priority="5014" dxfId="444" stopIfTrue="1">
      <formula>AND(AND(#REF!=0,$J24&lt;&gt;#REF!),LEN($B24)&gt;0)</formula>
    </cfRule>
    <cfRule type="expression" priority="5015" dxfId="445" stopIfTrue="1">
      <formula>AND(AND($C32617=0,$J24=#REF!),AND(LEN('Локальная смета'!#REF!)&gt;0,LEN($B24)&gt;0))</formula>
    </cfRule>
    <cfRule type="expression" priority="5016" dxfId="443" stopIfTrue="1">
      <formula>AND(LEN('Локальная смета'!#REF!)=0,LEN($B24)&gt;0)</formula>
    </cfRule>
  </conditionalFormatting>
  <conditionalFormatting sqref="D109:E109">
    <cfRule type="expression" priority="7" dxfId="441" stopIfTrue="1">
      <formula>AND(AND(#REF!=0,#REF!&lt;&gt;#REF!),LEN(#REF!)&gt;0)</formula>
    </cfRule>
    <cfRule type="expression" priority="8" dxfId="442" stopIfTrue="1">
      <formula>AND(AND(#REF!=0,#REF!=#REF!),AND(LEN($B109)&gt;0,LEN(#REF!)&gt;0))</formula>
    </cfRule>
    <cfRule type="expression" priority="9" dxfId="443" stopIfTrue="1">
      <formula>AND(LEN($B109)=0,LEN(#REF!)&gt;0)</formula>
    </cfRule>
  </conditionalFormatting>
  <conditionalFormatting sqref="D110:E110">
    <cfRule type="expression" priority="4" dxfId="441" stopIfTrue="1">
      <formula>AND(AND(#REF!=0,#REF!&lt;&gt;#REF!),LEN(#REF!)&gt;0)</formula>
    </cfRule>
    <cfRule type="expression" priority="5" dxfId="442" stopIfTrue="1">
      <formula>AND(AND(#REF!=0,#REF!=#REF!),AND(LEN($B110)&gt;0,LEN(#REF!)&gt;0))</formula>
    </cfRule>
    <cfRule type="expression" priority="6" dxfId="443" stopIfTrue="1">
      <formula>AND(LEN($B110)=0,LEN(#REF!)&gt;0)</formula>
    </cfRule>
  </conditionalFormatting>
  <conditionalFormatting sqref="D111:E111">
    <cfRule type="expression" priority="1" dxfId="441" stopIfTrue="1">
      <formula>AND(AND(#REF!=0,#REF!&lt;&gt;#REF!),LEN(#REF!)&gt;0)</formula>
    </cfRule>
    <cfRule type="expression" priority="2" dxfId="442" stopIfTrue="1">
      <formula>AND(AND(#REF!=0,#REF!=#REF!),AND(LEN($B111)&gt;0,LEN(#REF!)&gt;0))</formula>
    </cfRule>
    <cfRule type="expression" priority="3" dxfId="443" stopIfTrue="1">
      <formula>AND(LEN($B111)=0,LEN(#REF!)&gt;0)</formula>
    </cfRule>
  </conditionalFormatting>
  <printOptions/>
  <pageMargins left="0.3937007874015748" right="0" top="0.5118110236220472" bottom="0.3937007874015748" header="0.31496062992125984" footer="0.1968503937007874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user_0004</dc:creator>
  <cp:keywords/>
  <dc:description/>
  <cp:lastModifiedBy>ОКС Смета</cp:lastModifiedBy>
  <cp:lastPrinted>2023-12-07T06:04:34Z</cp:lastPrinted>
  <dcterms:created xsi:type="dcterms:W3CDTF">2002-02-11T05:58:42Z</dcterms:created>
  <dcterms:modified xsi:type="dcterms:W3CDTF">2024-01-10T06:11:04Z</dcterms:modified>
  <cp:category/>
  <cp:version/>
  <cp:contentType/>
  <cp:contentStatus/>
</cp:coreProperties>
</file>